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1640"/>
  </bookViews>
  <sheets>
    <sheet name="с 01.04.2016г  без изменений" sheetId="1" r:id="rId1"/>
  </sheets>
  <definedNames>
    <definedName name="_GoBack" localSheetId="0">'с 01.04.2016г  без изменений'!#REF!</definedName>
    <definedName name="_xlnm.Print_Area" localSheetId="0">'с 01.04.2016г  без изменений'!$A$1:$D$560</definedName>
  </definedNames>
  <calcPr calcId="125725"/>
</workbook>
</file>

<file path=xl/calcChain.xml><?xml version="1.0" encoding="utf-8"?>
<calcChain xmlns="http://schemas.openxmlformats.org/spreadsheetml/2006/main">
  <c r="A291" i="1"/>
  <c r="A292" s="1"/>
  <c r="A128"/>
  <c r="A122"/>
  <c r="A123" s="1"/>
  <c r="A266" l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94" l="1"/>
  <c r="A295" s="1"/>
  <c r="A296" s="1"/>
  <c r="A297" s="1"/>
  <c r="A298" s="1"/>
  <c r="A299" s="1"/>
  <c r="A300" s="1"/>
  <c r="A301" s="1"/>
  <c r="A302" s="1"/>
  <c r="A303" s="1"/>
  <c r="A305" s="1"/>
  <c r="A306" s="1"/>
  <c r="A308" s="1"/>
  <c r="A310" s="1"/>
  <c r="A312" s="1"/>
  <c r="A314" s="1"/>
  <c r="A315" s="1"/>
  <c r="A317" s="1"/>
  <c r="A318" s="1"/>
  <c r="A319" s="1"/>
  <c r="A320" s="1"/>
  <c r="A321" s="1"/>
  <c r="A328" s="1"/>
  <c r="A329" s="1"/>
  <c r="A330" s="1"/>
  <c r="A331" s="1"/>
  <c r="A213"/>
  <c r="A214" s="1"/>
  <c r="A215" s="1"/>
  <c r="A216" s="1"/>
  <c r="A217" s="1"/>
  <c r="A218" s="1"/>
  <c r="A199"/>
  <c r="A200" s="1"/>
  <c r="A201" s="1"/>
  <c r="A98"/>
  <c r="A99" s="1"/>
  <c r="A100" s="1"/>
  <c r="A101" s="1"/>
  <c r="A102" s="1"/>
  <c r="A103" s="1"/>
  <c r="A104" s="1"/>
  <c r="A105" s="1"/>
  <c r="A106" s="1"/>
  <c r="A107" s="1"/>
  <c r="A108" s="1"/>
  <c r="A89"/>
  <c r="A90" s="1"/>
  <c r="A92" s="1"/>
  <c r="A93" s="1"/>
  <c r="A95" s="1"/>
  <c r="A78"/>
  <c r="A79" s="1"/>
  <c r="D70"/>
  <c r="E71"/>
  <c r="E70"/>
  <c r="E69"/>
  <c r="A70"/>
  <c r="A71" s="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0"/>
  <c r="D40"/>
  <c r="E39"/>
  <c r="D39"/>
  <c r="E38"/>
  <c r="E41" s="1"/>
  <c r="D41"/>
  <c r="A37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21"/>
  <c r="A23" s="1"/>
  <c r="A24" s="1"/>
  <c r="A25" s="1"/>
  <c r="A27" s="1"/>
  <c r="A9"/>
  <c r="A5"/>
  <c r="A6" s="1"/>
  <c r="A332" l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4" s="1"/>
  <c r="A356" s="1"/>
  <c r="A357" s="1"/>
  <c r="A358" s="1"/>
  <c r="A359" s="1"/>
  <c r="A360" s="1"/>
  <c r="A119"/>
  <c r="A197" s="1"/>
  <c r="A109"/>
  <c r="A110" s="1"/>
  <c r="A111" s="1"/>
  <c r="A112" s="1"/>
  <c r="A113" s="1"/>
  <c r="A114" s="1"/>
  <c r="A115" s="1"/>
  <c r="A361" l="1"/>
  <c r="A362" s="1"/>
  <c r="A365" s="1"/>
  <c r="A366" s="1"/>
  <c r="A367" s="1"/>
  <c r="A368" s="1"/>
  <c r="A369" s="1"/>
  <c r="A370" s="1"/>
  <c r="A371" s="1"/>
  <c r="A372" s="1"/>
  <c r="A374" s="1"/>
  <c r="A375" s="1"/>
  <c r="A376" s="1"/>
  <c r="A377" s="1"/>
  <c r="A378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12" s="1"/>
  <c r="A421" s="1"/>
  <c r="A422" s="1"/>
  <c r="A423" s="1"/>
  <c r="A424" s="1"/>
  <c r="A425" s="1"/>
  <c r="A426" s="1"/>
  <c r="A428" s="1"/>
  <c r="A429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4" s="1"/>
  <c r="A485" s="1"/>
  <c r="A486" s="1"/>
  <c r="A487" s="1"/>
  <c r="A488" s="1"/>
  <c r="A489" s="1"/>
  <c r="A490" s="1"/>
  <c r="A491" s="1"/>
  <c r="A494" s="1"/>
  <c r="A495" s="1"/>
  <c r="A496" s="1"/>
  <c r="A497" s="1"/>
  <c r="A498" s="1"/>
  <c r="A499" s="1"/>
  <c r="A500" s="1"/>
  <c r="A502" s="1"/>
  <c r="A503" s="1"/>
  <c r="A504" s="1"/>
  <c r="A505" s="1"/>
  <c r="A506" s="1"/>
  <c r="A507" s="1"/>
  <c r="A508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6" s="1"/>
  <c r="A527" s="1"/>
  <c r="A528" s="1"/>
  <c r="A529" s="1"/>
  <c r="A530" s="1"/>
  <c r="A531" s="1"/>
  <c r="A532" s="1"/>
  <c r="A534" s="1"/>
  <c r="A535" s="1"/>
  <c r="A536" s="1"/>
  <c r="A537" s="1"/>
  <c r="A538" s="1"/>
  <c r="A539" s="1"/>
  <c r="A540" s="1"/>
  <c r="A541" s="1"/>
  <c r="A542" s="1"/>
  <c r="A543" s="1"/>
  <c r="A545" l="1"/>
  <c r="A546" s="1"/>
  <c r="A547" s="1"/>
  <c r="A548" s="1"/>
</calcChain>
</file>

<file path=xl/comments1.xml><?xml version="1.0" encoding="utf-8"?>
<comments xmlns="http://schemas.openxmlformats.org/spreadsheetml/2006/main">
  <authors>
    <author>Users</author>
    <author>Михеенко</author>
  </authors>
  <commentList>
    <comment ref="D32" authorId="0">
      <text>
        <r>
          <rPr>
            <b/>
            <sz val="8"/>
            <color indexed="81"/>
            <rFont val="Tahoma"/>
            <family val="2"/>
            <charset val="204"/>
          </rPr>
          <t>Users:</t>
        </r>
        <r>
          <rPr>
            <sz val="8"/>
            <color indexed="81"/>
            <rFont val="Tahoma"/>
            <family val="2"/>
            <charset val="204"/>
          </rPr>
          <t xml:space="preserve">
усреднить цену</t>
        </r>
      </text>
    </comment>
    <comment ref="C34" authorId="0">
      <text>
        <r>
          <rPr>
            <b/>
            <sz val="8"/>
            <color indexed="81"/>
            <rFont val="Tahoma"/>
            <family val="2"/>
            <charset val="204"/>
          </rPr>
          <t>Users:</t>
        </r>
        <r>
          <rPr>
            <sz val="8"/>
            <color indexed="81"/>
            <rFont val="Tahoma"/>
            <family val="2"/>
            <charset val="204"/>
          </rPr>
          <t xml:space="preserve">
можно порцию увеличить до 200 мл.</t>
        </r>
      </text>
    </comment>
    <comment ref="D34" authorId="0">
      <text>
        <r>
          <rPr>
            <b/>
            <sz val="8"/>
            <color indexed="81"/>
            <rFont val="Tahoma"/>
            <family val="2"/>
            <charset val="204"/>
          </rPr>
          <t>Users:</t>
        </r>
        <r>
          <rPr>
            <sz val="8"/>
            <color indexed="81"/>
            <rFont val="Tahoma"/>
            <family val="2"/>
            <charset val="204"/>
          </rPr>
          <t xml:space="preserve">
определить цену</t>
        </r>
      </text>
    </comment>
    <comment ref="D35" authorId="0">
      <text>
        <r>
          <rPr>
            <b/>
            <sz val="8"/>
            <color indexed="81"/>
            <rFont val="Tahoma"/>
            <family val="2"/>
            <charset val="204"/>
          </rPr>
          <t>Users:</t>
        </r>
        <r>
          <rPr>
            <sz val="8"/>
            <color indexed="81"/>
            <rFont val="Tahoma"/>
            <family val="2"/>
            <charset val="204"/>
          </rPr>
          <t xml:space="preserve">
цену определить</t>
        </r>
      </text>
    </comment>
    <comment ref="D37" authorId="0">
      <text>
        <r>
          <rPr>
            <b/>
            <sz val="8"/>
            <color indexed="81"/>
            <rFont val="Tahoma"/>
            <family val="2"/>
            <charset val="204"/>
          </rPr>
          <t>Users:</t>
        </r>
        <r>
          <rPr>
            <sz val="8"/>
            <color indexed="81"/>
            <rFont val="Tahoma"/>
            <family val="2"/>
            <charset val="204"/>
          </rPr>
          <t xml:space="preserve">
можно ли до 200 руб.</t>
        </r>
      </text>
    </comment>
    <comment ref="D93" authorId="0">
      <text>
        <r>
          <rPr>
            <b/>
            <sz val="8"/>
            <color indexed="81"/>
            <rFont val="Tahoma"/>
            <family val="2"/>
            <charset val="204"/>
          </rPr>
          <t>Users:</t>
        </r>
        <r>
          <rPr>
            <sz val="8"/>
            <color indexed="81"/>
            <rFont val="Tahoma"/>
            <family val="2"/>
            <charset val="204"/>
          </rPr>
          <t xml:space="preserve">
возможно цена измениться после Н.Г.</t>
        </r>
      </text>
    </comment>
    <comment ref="D362" authorId="1">
      <text>
        <r>
          <rPr>
            <b/>
            <sz val="8"/>
            <color indexed="81"/>
            <rFont val="Tahoma"/>
            <family val="2"/>
            <charset val="204"/>
          </rPr>
          <t>Вопрос по цене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<sst xmlns="http://schemas.openxmlformats.org/spreadsheetml/2006/main" count="1054" uniqueCount="574">
  <si>
    <t>№ п/п</t>
  </si>
  <si>
    <t>Наименование услуги</t>
  </si>
  <si>
    <t>Единица измерения</t>
  </si>
  <si>
    <t>Стоимость, руб.</t>
  </si>
  <si>
    <t>С/стоимость, руб.</t>
  </si>
  <si>
    <t>Занятие в зале ЛФК</t>
  </si>
  <si>
    <t>30 мин.</t>
  </si>
  <si>
    <t>45 мин.</t>
  </si>
  <si>
    <t>Занятие в тренажерном зале по абонементу для сотрудников (месячный)</t>
  </si>
  <si>
    <t>Занятие по индивидуальной программе</t>
  </si>
  <si>
    <t>Консультативный прием инструктора - методиста</t>
  </si>
  <si>
    <t>Прием</t>
  </si>
  <si>
    <t>Занятия в тренажерном зале</t>
  </si>
  <si>
    <t>60 мин.</t>
  </si>
  <si>
    <t>Медицинский психолог (первичный прием 90 мин.)</t>
  </si>
  <si>
    <t xml:space="preserve">Сеансы психологической разгрузки </t>
  </si>
  <si>
    <t>Сеанс пребывания в сенсорной комнате</t>
  </si>
  <si>
    <t>Детское консультирование</t>
  </si>
  <si>
    <t>Снятие кардиограммы</t>
  </si>
  <si>
    <t>Исследование</t>
  </si>
  <si>
    <t>ВЭМ</t>
  </si>
  <si>
    <t>РКГ</t>
  </si>
  <si>
    <t>Функциональная диагностика</t>
  </si>
  <si>
    <t>Спирография (функциональное исследование легких)</t>
  </si>
  <si>
    <t>Сеанс</t>
  </si>
  <si>
    <t>Спирография с бронходилататорами</t>
  </si>
  <si>
    <t>Спирография с физической нагрузкой</t>
  </si>
  <si>
    <t>ЭХО - КС (кардиоскопия)  врач</t>
  </si>
  <si>
    <t>Услуги фитобара</t>
  </si>
  <si>
    <t>Фито - чай в ассортименте</t>
  </si>
  <si>
    <t>кг/порция
0,200 мл</t>
  </si>
  <si>
    <t>Кислородный коктейль</t>
  </si>
  <si>
    <t>Напиток из плодов шиповника</t>
  </si>
  <si>
    <t>180 мл/1 порция</t>
  </si>
  <si>
    <t>Сок натуральный (растительный) из апельсина</t>
  </si>
  <si>
    <t>Сок натуральный (растительный) из яблок</t>
  </si>
  <si>
    <t>Массаж лица (1 у. е.)</t>
  </si>
  <si>
    <t>Массаж шеи (1 у. е.)</t>
  </si>
  <si>
    <t>Массаж воротниковой зоны 1,5 у. е.)</t>
  </si>
  <si>
    <t>Массаж верхней конечности (1,5 у.е.)</t>
  </si>
  <si>
    <t>Массаж верхней конечности, надплечья и области лопатки                                                  (2 у. е.)</t>
  </si>
  <si>
    <t>Массаж плечевого сустава (1 у. е.)</t>
  </si>
  <si>
    <t>Массаж локтевого сустава (1 у. е.)</t>
  </si>
  <si>
    <t>Массаж лучезапястного сустава (1 у. е.)</t>
  </si>
  <si>
    <t>Массаж кисти и предплечья (1 у. е.)</t>
  </si>
  <si>
    <t>Массаж области грудной клетки (2,5 у.е.)</t>
  </si>
  <si>
    <t>Массаж спины (1,5 у.е.)</t>
  </si>
  <si>
    <t>Массаж мышц передней брюшной стенки (1 у.е.)</t>
  </si>
  <si>
    <t>Массаж пояснично-крестцовой области (1,5 у.е.)</t>
  </si>
  <si>
    <t>Массаж спины и поясницы (2 у.е.)</t>
  </si>
  <si>
    <t>Массаж шейно-грудного отдела позвоночника (2 у.е.)</t>
  </si>
  <si>
    <t>Массаж области позвоночника (2,5 у.е.)</t>
  </si>
  <si>
    <t>Массаж нижней конечности (1,5 у. е.)</t>
  </si>
  <si>
    <t>Массаж нижней конечности и поясницы (2 у.е.)</t>
  </si>
  <si>
    <t xml:space="preserve">Массаж тазобедренного сустава (1 у.е.) </t>
  </si>
  <si>
    <t>Массаж коленного сустава (1 у.е.)</t>
  </si>
  <si>
    <t>Массаж голеностопного сустава (1 у.е.)</t>
  </si>
  <si>
    <t>Массаж стопы и голени (1 у.е.)</t>
  </si>
  <si>
    <t>Общий массаж (у детей грудного и младшего возраста) (3 у.е.)</t>
  </si>
  <si>
    <t>Массажная кушетка Нуга-Бест</t>
  </si>
  <si>
    <t>15 минут</t>
  </si>
  <si>
    <t>Ормед-релакс</t>
  </si>
  <si>
    <t>Ормед- релакс+свинг</t>
  </si>
  <si>
    <t>Массажный матрас(термомассаж)</t>
  </si>
  <si>
    <t>15минут</t>
  </si>
  <si>
    <t>Ормед - профилактик</t>
  </si>
  <si>
    <t xml:space="preserve">Ультразвуковая диагностика  </t>
  </si>
  <si>
    <t>УЗИ органов мочеполовой системы</t>
  </si>
  <si>
    <t>УЗИ мужских половых органов</t>
  </si>
  <si>
    <t>Органы малого таза        (3 у.е.т.)</t>
  </si>
  <si>
    <t>Органы мошонки            (2 у.е.т.)</t>
  </si>
  <si>
    <t>УЗИ женских половых органов</t>
  </si>
  <si>
    <t>10 минут</t>
  </si>
  <si>
    <t>ЛЕЧЕБНЫЕ И ОЗДОРОВИТЕЛЬНЫЕ УСЛУГИ</t>
  </si>
  <si>
    <t>Физиотерапевтическое отделение</t>
  </si>
  <si>
    <t>Ванна аэромассажная "Арго", гидромассажная.</t>
  </si>
  <si>
    <t>Процедура</t>
  </si>
  <si>
    <t xml:space="preserve">Ванна йодобромная </t>
  </si>
  <si>
    <t>Ванна детская</t>
  </si>
  <si>
    <t>Ванна скипидарная</t>
  </si>
  <si>
    <t>Ванна бишофитная</t>
  </si>
  <si>
    <t>Ванна гидромассажная</t>
  </si>
  <si>
    <t>Ванна морская «Антицеллюлитная»</t>
  </si>
  <si>
    <t>Ванна сероводородная</t>
  </si>
  <si>
    <t>Ванна бальнологическая 4-х камерная</t>
  </si>
  <si>
    <t>Аэрокриотерапия</t>
  </si>
  <si>
    <t>Аэрокриотерапия (криосауна)</t>
  </si>
  <si>
    <t>Микроклизмы</t>
  </si>
  <si>
    <t>Микроклизма с травой</t>
  </si>
  <si>
    <t>Микроклизма с маслом</t>
  </si>
  <si>
    <t>Гирудотерапия  (Подболотова И. В.)</t>
  </si>
  <si>
    <t>Штука</t>
  </si>
  <si>
    <t>Гинекология  (Подболотова И. В.)</t>
  </si>
  <si>
    <t>Введение ВМК</t>
  </si>
  <si>
    <t>Удаление ВМК: 
-при наличии нитей ВМК</t>
  </si>
  <si>
    <t>Удаление ВМК: 
-при отсутствии нитей ВМК</t>
  </si>
  <si>
    <t>Биопсия шейки матки</t>
  </si>
  <si>
    <t>Аспирационная биопсия эндометрия</t>
  </si>
  <si>
    <t>Кольпоскопия</t>
  </si>
  <si>
    <t>Лечение после кольпоскопии</t>
  </si>
  <si>
    <t>Ванночки с лекарством санатория</t>
  </si>
  <si>
    <t>Ванночки с лекарством пациента</t>
  </si>
  <si>
    <t>Тампоны с лекарством санатория</t>
  </si>
  <si>
    <t>Тампоны с лекарством пациента</t>
  </si>
  <si>
    <t>Криодеструкция 
(прижигание эрозии)</t>
  </si>
  <si>
    <t>Криодеструкция (папилломы)</t>
  </si>
  <si>
    <t>Забор материала из урогенитального тракта</t>
  </si>
  <si>
    <t>Инструмент для осмотра одноразовый</t>
  </si>
  <si>
    <t>Набор</t>
  </si>
  <si>
    <t>Орошение вагинальное йодобромное</t>
  </si>
  <si>
    <t>Орошение вагинальное травяное</t>
  </si>
  <si>
    <t>Орошение вагинальное раствором соли</t>
  </si>
  <si>
    <t>Спринцевание вагинальное травяное</t>
  </si>
  <si>
    <t>Спринцевание вагинальное соляное</t>
  </si>
  <si>
    <t>Аутогравитация (вытяжение) позвоночника на аппарате "ОРМЕД-профилактик"                                                                      (Санталов А. И., Подставкин Ю. И.)</t>
  </si>
  <si>
    <t>Аутогравитация (вытяжение) позвоночника</t>
  </si>
  <si>
    <t xml:space="preserve"> Консультация</t>
  </si>
  <si>
    <t>Посещение</t>
  </si>
  <si>
    <t>1 пломба</t>
  </si>
  <si>
    <t xml:space="preserve">     Инъекция лекарственного вещества</t>
  </si>
  <si>
    <t>Оформление  истории болезни пациента, санаторно-курортной книжки</t>
  </si>
  <si>
    <t>Классический массаж  (медсестра по массажу Мамедова Л. Б.)</t>
  </si>
  <si>
    <t>Сеанс                                                                                                      (1 / 1,5 часа)</t>
  </si>
  <si>
    <t>1600/2200</t>
  </si>
  <si>
    <t>Общий массаж тела</t>
  </si>
  <si>
    <t>1500 / 2000</t>
  </si>
  <si>
    <t>836,25 / 1123,31</t>
  </si>
  <si>
    <t>Массаж спины</t>
  </si>
  <si>
    <t>Сеанс                                                                                                      ( 30 мин.)</t>
  </si>
  <si>
    <t>Массаж воротниковой зоны</t>
  </si>
  <si>
    <t>Сеанс                                                                                                      (20   мин.)</t>
  </si>
  <si>
    <t>Сеанс (30 мин.)</t>
  </si>
  <si>
    <t>Сеанс                                                                                                      (20  мин.)</t>
  </si>
  <si>
    <t>Сеанс                                                                                                      (  25 мин.)</t>
  </si>
  <si>
    <t>(30мин)</t>
  </si>
  <si>
    <t>Массаж поясничной области, ягодичной мышцы, ноги (одной конечности)</t>
  </si>
  <si>
    <t>Массаж головы и шеи</t>
  </si>
  <si>
    <t>Антицелюлитный массаж</t>
  </si>
  <si>
    <t>Сеанс 1 час.</t>
  </si>
  <si>
    <t>Тайский массаж  (медсестра по массажу Мамедова Л. Б.)</t>
  </si>
  <si>
    <t>Сеанс                                                                                                      (1 час 30 мин.)</t>
  </si>
  <si>
    <t>425,32 / 694,44</t>
  </si>
  <si>
    <t>Сеанс (1 час)</t>
  </si>
  <si>
    <t>"Волшебное прикосновение"</t>
  </si>
  <si>
    <t>"Спокойная волна"</t>
  </si>
  <si>
    <t>Массаж спины, верхних и нижних конечностей</t>
  </si>
  <si>
    <t>Массаж лица, зоны декальте</t>
  </si>
  <si>
    <t>Королевский Тайский массаж  травяными мешочками                                            (медсестра по массажу Мамедова Л. Б.)</t>
  </si>
  <si>
    <t xml:space="preserve">Тайское блаженство                                                                                    (массаж всего тела) </t>
  </si>
  <si>
    <t>212</t>
  </si>
  <si>
    <t>Дыхание сакуры                                                                                             (массаж спины, грудной клетки)</t>
  </si>
  <si>
    <t>213</t>
  </si>
  <si>
    <t>Таротао                                                                                                     (массаж нижних конечностей, стоп, ягодичных мышц)</t>
  </si>
  <si>
    <t>214</t>
  </si>
  <si>
    <t>Гармония души                                                                                   (массаж воротниковой зоны, головы, спины и верхних конечностей)</t>
  </si>
  <si>
    <t>215</t>
  </si>
  <si>
    <t>Шепот Монарха                                                                                                                (массаж мышц  живота, поясничной области и ягодичных мышц)</t>
  </si>
  <si>
    <t>Энергия трав                                                                                                                         (массаж лица, зона декольте, шеи)</t>
  </si>
  <si>
    <t>30мин</t>
  </si>
  <si>
    <t>КВЧ-терапия 1(БФ)</t>
  </si>
  <si>
    <t>Аэрофитотерапия (масло в ассортименте)</t>
  </si>
  <si>
    <r>
      <t>ДМВ</t>
    </r>
    <r>
      <rPr>
        <sz val="11"/>
        <rFont val="Calibri"/>
        <family val="2"/>
        <charset val="204"/>
      </rPr>
      <t>―</t>
    </r>
    <r>
      <rPr>
        <sz val="11"/>
        <rFont val="Times New Roman"/>
        <family val="1"/>
        <charset val="204"/>
      </rPr>
      <t>терапия</t>
    </r>
  </si>
  <si>
    <t>Ингаляция с (лекарственныыми препаратами)</t>
  </si>
  <si>
    <t>Ингаляции с фитосборами</t>
  </si>
  <si>
    <t>Ингаляция на аппарате «Галонеб» галотерапия</t>
  </si>
  <si>
    <t xml:space="preserve">Магнитотерапия «Полюс 101» и «Полюс 2» </t>
  </si>
  <si>
    <t>Аппарат "Алмаг-0.2, "Полимаг"</t>
  </si>
  <si>
    <t>Аппарат "  Поток" электрофорез</t>
  </si>
  <si>
    <t>Аппарат «УЗТ»</t>
  </si>
  <si>
    <t>Аппарат «УЗТ» с лекарством</t>
  </si>
  <si>
    <t xml:space="preserve"> "Искра 1" дарсонвализация</t>
  </si>
  <si>
    <t>Электросон</t>
  </si>
  <si>
    <t>Коротковолновый облучатель «Куфо»</t>
  </si>
  <si>
    <t xml:space="preserve">Магнитолазеротерапия на аппарате «Витязь» </t>
  </si>
  <si>
    <t>Точка</t>
  </si>
  <si>
    <t>Магнитолазеротерапия на аппарате «Мустанг»</t>
  </si>
  <si>
    <t>Электролечение "Олимп 4-х канальный"</t>
  </si>
  <si>
    <t>"УВЧ-80"</t>
  </si>
  <si>
    <t>Гальваногрязь ( 1 упаковка)</t>
  </si>
  <si>
    <t>Сухая углекислая ванна "СУВ"</t>
  </si>
  <si>
    <t>Эндоскопическое исследование на аппарате Ergomed (Голландия):</t>
  </si>
  <si>
    <t>ухо</t>
  </si>
  <si>
    <t>глотка</t>
  </si>
  <si>
    <t>нос</t>
  </si>
  <si>
    <t>носоглотка</t>
  </si>
  <si>
    <t>гортань</t>
  </si>
  <si>
    <t>Полное эндоскопическое исследование ЛОР-органов</t>
  </si>
  <si>
    <t>Инструментальный осмотр</t>
  </si>
  <si>
    <t>Диагностика</t>
  </si>
  <si>
    <t>Тимпанометрия на аппарате Ergomed (Голландия)</t>
  </si>
  <si>
    <t>Аудиометрия</t>
  </si>
  <si>
    <t>Лечебные процедуры</t>
  </si>
  <si>
    <t>Санация носа по Proetz</t>
  </si>
  <si>
    <t>Туалет носа (с использованием анемизации, лекарственных средств)</t>
  </si>
  <si>
    <t>Продувание слуховых труб по Полицеру</t>
  </si>
  <si>
    <t>Катетеризация и продувание слуховой трубы (с одной стороны)</t>
  </si>
  <si>
    <t>Катетеризация и продувание слуховой трубы (с двух сторон)</t>
  </si>
  <si>
    <t>Введение лекарственных препаратов парамеатально с одной стороны (без учета стоимости препарата)</t>
  </si>
  <si>
    <t>Введение лекарственных препаратов парамеатально с двух сторон (без учета стоимости препарата)</t>
  </si>
  <si>
    <t>Инсуфляция лекарственных средств (ухо, нос, глотка)</t>
  </si>
  <si>
    <t>Туалет уха с одной стороны</t>
  </si>
  <si>
    <t>Туалет уха с двух сторон</t>
  </si>
  <si>
    <t>Введение лекарственных препаратов в наружный слуховой проход (с одной стороны)</t>
  </si>
  <si>
    <t>Введение лекарственных препаратов в наружный слуховой проход (с двух сторон)</t>
  </si>
  <si>
    <t>Туалет уха с введением лекарств в наружный слуховой проход (с одной стороны)</t>
  </si>
  <si>
    <t>Туалет уха с введением лекарств в наружный слуховой проход (с двух сторон)</t>
  </si>
  <si>
    <t>Внутриносовая блокада с использованием лекарственных препаратов</t>
  </si>
  <si>
    <t>Прижигание (медикаментозное) слизистой оболочки  носа</t>
  </si>
  <si>
    <t>Прижигание (медикаментозное) слизистой оболочки глотки</t>
  </si>
  <si>
    <t>Удаление инородных тел из глотки</t>
  </si>
  <si>
    <t>Удаление инородных тел из носа</t>
  </si>
  <si>
    <t>Удаление инородных тел из уха</t>
  </si>
  <si>
    <t>Удаление серной пробки (с одной стороны)</t>
  </si>
  <si>
    <t>Удаление серных пробок (с двух сторон)</t>
  </si>
  <si>
    <t>Промывание небных миндалин с помощью шприца</t>
  </si>
  <si>
    <t>Вливание лекарственных веществ в гортань</t>
  </si>
  <si>
    <t>Нанесение лекарственных препаратов на слизистую глотки</t>
  </si>
  <si>
    <t>Анемизация</t>
  </si>
  <si>
    <t>Криотерапия при рецидивных носовых кровотечениях</t>
  </si>
  <si>
    <t>Криотерапия при вазомоторном рините</t>
  </si>
  <si>
    <t>Криотерапия при хроническом аденоидите</t>
  </si>
  <si>
    <t>Криотерапия при хроническом тонзиллите, фарингите</t>
  </si>
  <si>
    <t>Пункция верхнечелюстной пазухи (с одной стороны)</t>
  </si>
  <si>
    <t>Пункция верхнечелюстных пазух (с двух сторон)</t>
  </si>
  <si>
    <t>Ультразвуковая аэрозольная терапия на аппарате "УЗОЛ"</t>
  </si>
  <si>
    <t>Криодеструкция миндалин при хроническом тонзилите</t>
  </si>
  <si>
    <t xml:space="preserve">Криопластика мягкого неба и язычка при храпе </t>
  </si>
  <si>
    <t>Удаление доброкачественного новообразования</t>
  </si>
  <si>
    <t>Репозиция костей носа при переломе</t>
  </si>
  <si>
    <t>Коагуляция кровоточивого сосуда</t>
  </si>
  <si>
    <t>Вскрытие ретенционной кисты небных миндалин</t>
  </si>
  <si>
    <t>Криотерапия носа</t>
  </si>
  <si>
    <t>Криотерапия глотки</t>
  </si>
  <si>
    <t>Криотерапия вазомоторного ринита</t>
  </si>
  <si>
    <t>Криодеструкция доброкачественных новообразований кожи и слизистых оболочек до 0,5 см.</t>
  </si>
  <si>
    <t>Криодеструкция доброкачественных новообразований кожи и слизистых оболочек от 0,5 см до 1,0 см</t>
  </si>
  <si>
    <t>Криодеструкция доброкачественных новообразований кожи и слизистых оболочек от 1,0 см до 2,0 см</t>
  </si>
  <si>
    <t>Криодеструкция доброкачественных новообразований кожи и слизистых оболочек свыше 2,0 см</t>
  </si>
  <si>
    <t>Косметический криомассаж лица</t>
  </si>
  <si>
    <t>Врач -невролог (Санталов А. И.,  Кожевникова Т. П.)</t>
  </si>
  <si>
    <t>Рефлексотерапия  (Санталов А. И.)</t>
  </si>
  <si>
    <t>Консультация  ИР - терапевта</t>
  </si>
  <si>
    <t>Рефлексотерапия</t>
  </si>
  <si>
    <t>Мануальная терапия  (Подставкин Ю. И.)</t>
  </si>
  <si>
    <t>Консультация мануального терапевта</t>
  </si>
  <si>
    <t>Шейный отдел позвоночника</t>
  </si>
  <si>
    <t>Грудной отдел позвоночника</t>
  </si>
  <si>
    <t>Поясничный отдел позвоночника</t>
  </si>
  <si>
    <t>Плечевой сустав</t>
  </si>
  <si>
    <t>Локтевой сустав</t>
  </si>
  <si>
    <t>Лучезапястный сустав</t>
  </si>
  <si>
    <t>Тазобедренный сустав</t>
  </si>
  <si>
    <t>Коленный сустав</t>
  </si>
  <si>
    <t>Голеностопный сустав</t>
  </si>
  <si>
    <t>Био резонансная диагностика</t>
  </si>
  <si>
    <t>Био резонансная диагностика для ветеранов труда, инвалидов и детей до 14 лет</t>
  </si>
  <si>
    <t>Педиатр   (Подставкин Ю. И.)</t>
  </si>
  <si>
    <t>Врач-уролог г. Озерск  (Скуковский С. Г.)</t>
  </si>
  <si>
    <t>Мазок из уретры и цирник канала</t>
  </si>
  <si>
    <t>Врач иммунолог-аллерголог из г. Челябинска  (Покалюхина Ю. П.)</t>
  </si>
  <si>
    <t>Диагностические аллергопробы      от 1 до 5 проб</t>
  </si>
  <si>
    <t xml:space="preserve">Диагностические аллергопробы      от 6 до 10 проб </t>
  </si>
  <si>
    <t>Диагностические аллергопробы      от 11 до 15 проб</t>
  </si>
  <si>
    <t>Диагностические аллергопробы      от 16 до 20 проб</t>
  </si>
  <si>
    <t xml:space="preserve">Консультация </t>
  </si>
  <si>
    <t>Консультация  врача офтальмолога, тонометрия</t>
  </si>
  <si>
    <t>Консультация  врача офтальмолога, без тонометрии</t>
  </si>
  <si>
    <t>Офтальмоскопия широким зрачком</t>
  </si>
  <si>
    <t>Первичный прием (заюоливание переднего отрезка глаза)</t>
  </si>
  <si>
    <t>Исследование цветоощущения по полихроматическим таблицам</t>
  </si>
  <si>
    <t>Определение рефракции с помощью набора пробных линз (визометрия)</t>
  </si>
  <si>
    <t>Исследование сред глаза в проходящем свете</t>
  </si>
  <si>
    <t>Периметрия</t>
  </si>
  <si>
    <t>Измерение угла косоглазия</t>
  </si>
  <si>
    <t>Скиаскопия</t>
  </si>
  <si>
    <t>Тонометрия глаза</t>
  </si>
  <si>
    <t>Выявление фистулы роговицы склеры (флюоресцентный тест Зайделя)</t>
  </si>
  <si>
    <t>Канальцевая и носовая пробы</t>
  </si>
  <si>
    <t>Тест Ширмера</t>
  </si>
  <si>
    <t>Определение характера зрения, гетерофории</t>
  </si>
  <si>
    <t>Биомикроскопия коньюктивы с помощью щелевой лампы</t>
  </si>
  <si>
    <t>Гониоскопия</t>
  </si>
  <si>
    <t>Тонография</t>
  </si>
  <si>
    <t>Промывание слёзных путей</t>
  </si>
  <si>
    <t>Удаление инородного тела (роговицы, коньюктивы)</t>
  </si>
  <si>
    <t>Пара- и ретробульбарные инъекции</t>
  </si>
  <si>
    <t>Эластотолнометрия</t>
  </si>
  <si>
    <t>Нагрузочные пробы для исследования регуляции внутриглазного давления</t>
  </si>
  <si>
    <t>Разгрузочные пробы для исследования регуляции внутриглазного давления</t>
  </si>
  <si>
    <t>Подбор очковой коррекции</t>
  </si>
  <si>
    <t>Первая помощь при травме, ожоге</t>
  </si>
  <si>
    <t>Эпиляция неправильно растущих ресниц</t>
  </si>
  <si>
    <t>Оформление санаторно-курортных карт</t>
  </si>
  <si>
    <t xml:space="preserve">Процедурный кабинет </t>
  </si>
  <si>
    <t>Забор крови вакуэтом (для анализа)</t>
  </si>
  <si>
    <t>Инъекция</t>
  </si>
  <si>
    <t>Капельница</t>
  </si>
  <si>
    <r>
      <t xml:space="preserve">Введение противоклещевого иммуноглобулина   ( </t>
    </r>
    <r>
      <rPr>
        <sz val="9"/>
        <rFont val="Times New Roman"/>
        <family val="1"/>
        <charset val="204"/>
      </rPr>
      <t>1,0  х  на 10 кг.)</t>
    </r>
  </si>
  <si>
    <t>Малая аутогемотерапия</t>
  </si>
  <si>
    <t>Лаборатория санатория</t>
  </si>
  <si>
    <t>ОАК</t>
  </si>
  <si>
    <t>Развернутый анализ крови ( + Z формула)</t>
  </si>
  <si>
    <t>Анализ</t>
  </si>
  <si>
    <t>Общий анализ крови</t>
  </si>
  <si>
    <t>Лейкоцитарная формула</t>
  </si>
  <si>
    <t>Гемоглобин</t>
  </si>
  <si>
    <t>Тромбоциты</t>
  </si>
  <si>
    <t>Определение глюкозы на глюкометре</t>
  </si>
  <si>
    <t>Уровень глюкозы в крови</t>
  </si>
  <si>
    <t>Тест толерантности к глюкозе</t>
  </si>
  <si>
    <t>ОАМ</t>
  </si>
  <si>
    <t>Общий анализ мочи</t>
  </si>
  <si>
    <t>Анализ мочи по Нечипоренко</t>
  </si>
  <si>
    <t>Микроальбуминурия</t>
  </si>
  <si>
    <t>Моча на стерильность</t>
  </si>
  <si>
    <t>Биохимические анализы</t>
  </si>
  <si>
    <t>Билирубин</t>
  </si>
  <si>
    <t>Общий белок</t>
  </si>
  <si>
    <t>АСТ</t>
  </si>
  <si>
    <t>АЛТ</t>
  </si>
  <si>
    <t>Мочевая кислота</t>
  </si>
  <si>
    <t>"Кальций"</t>
  </si>
  <si>
    <t>" Калий"</t>
  </si>
  <si>
    <t>"Натрий"</t>
  </si>
  <si>
    <t>"Магний"</t>
  </si>
  <si>
    <t>Сывороточное железо</t>
  </si>
  <si>
    <t>Креатинин</t>
  </si>
  <si>
    <t>Свертываемость крови</t>
  </si>
  <si>
    <t>Холестерин</t>
  </si>
  <si>
    <t>ЛПНП</t>
  </si>
  <si>
    <t>Триглицериды</t>
  </si>
  <si>
    <t>Щелочная фосфатаза</t>
  </si>
  <si>
    <t>Амилаза</t>
  </si>
  <si>
    <t>Гепатит В</t>
  </si>
  <si>
    <t>Гепатит С</t>
  </si>
  <si>
    <t>ВИЧ</t>
  </si>
  <si>
    <t>ПСА (общий)</t>
  </si>
  <si>
    <t>Не - pilori JgG</t>
  </si>
  <si>
    <t>Гормоны</t>
  </si>
  <si>
    <t>А/т к ТПО</t>
  </si>
  <si>
    <t>ТТГ</t>
  </si>
  <si>
    <t>Т-4</t>
  </si>
  <si>
    <t>Т-3</t>
  </si>
  <si>
    <t>Заместитель директора по медицинской части</t>
  </si>
  <si>
    <t>Е.С.Филиппова</t>
  </si>
  <si>
    <t>Главный экономист</t>
  </si>
  <si>
    <t>Экономист</t>
  </si>
  <si>
    <t>Ароматический массаж тела</t>
  </si>
  <si>
    <t>Лечебная физкультура  (Пашнина И. В.)</t>
  </si>
  <si>
    <t>Массаж</t>
  </si>
  <si>
    <t>Консультация врача-гинеколога</t>
  </si>
  <si>
    <t>Консультация гирудотерапевта</t>
  </si>
  <si>
    <t>Консультация врача</t>
  </si>
  <si>
    <t>Оториноларинголог  Фаттахова Р.А.</t>
  </si>
  <si>
    <t>Консультация врача -невролога</t>
  </si>
  <si>
    <t xml:space="preserve">Консультация врача - педиатра </t>
  </si>
  <si>
    <t>Врач офтальмолог Шахова О. А (г. Озерск)</t>
  </si>
  <si>
    <t>Мочевина</t>
  </si>
  <si>
    <t xml:space="preserve">Оториноларинголог  </t>
  </si>
  <si>
    <t>Прием и эндоскопия</t>
  </si>
  <si>
    <t>Прием врача отоларинголога высшей категории</t>
  </si>
  <si>
    <t>Прием+эндоскопия лор-органов</t>
  </si>
  <si>
    <t>Консультация врача криолога</t>
  </si>
  <si>
    <t>Криомассаж</t>
  </si>
  <si>
    <t>Геморрой</t>
  </si>
  <si>
    <t>Массаж грудной клетки, верхних и нижних конечностей, зоны декальте, лица</t>
  </si>
  <si>
    <t>Услуги косметологического кабинета</t>
  </si>
  <si>
    <t>Программа по уходу за кожей лица и зоной декольте"Красотка"</t>
  </si>
  <si>
    <t>Комплекс процедур (3 часа)</t>
  </si>
  <si>
    <t xml:space="preserve">Программа по уходу за кожей рук "Нежность" </t>
  </si>
  <si>
    <t>Комплекс процедур (1 час 30 мин.)</t>
  </si>
  <si>
    <t>Программа по уходу за телом "Стройняшка" (проблемные зоны)</t>
  </si>
  <si>
    <t>Программа по уходу за телом "Стройняшка" (общая)</t>
  </si>
  <si>
    <t>Комплекс процедур (2 часа 20 мин)</t>
  </si>
  <si>
    <t>Комплекс процедур (1 час 20 мин.)</t>
  </si>
  <si>
    <t>Абонемент - 5 процедур</t>
  </si>
  <si>
    <t>Абонемент - 4 процедуры</t>
  </si>
  <si>
    <t>Абонемент - 3 процедуры</t>
  </si>
  <si>
    <t>Аппаратная косметология</t>
  </si>
  <si>
    <t>живота</t>
  </si>
  <si>
    <t>галифе (с 2-х сторон)</t>
  </si>
  <si>
    <t>ягодиц</t>
  </si>
  <si>
    <t>живота, ягодиц, галифе</t>
  </si>
  <si>
    <t>внутренней, задней поверхности бедер</t>
  </si>
  <si>
    <t>плеча с предплечьем</t>
  </si>
  <si>
    <t>спины</t>
  </si>
  <si>
    <t>Вакуумный массаж:</t>
  </si>
  <si>
    <t>лица</t>
  </si>
  <si>
    <t>шеи</t>
  </si>
  <si>
    <t>зоны декольте</t>
  </si>
  <si>
    <t>лица, шеи, зоны декольте</t>
  </si>
  <si>
    <t>шеи, зоны декольте</t>
  </si>
  <si>
    <t xml:space="preserve">лица, шеи </t>
  </si>
  <si>
    <t>живота, ягодиц, зоны галифе</t>
  </si>
  <si>
    <t>внутренней поверхности бедер</t>
  </si>
  <si>
    <t>внутренней поверхности плеч, предплечья</t>
  </si>
  <si>
    <t>кистей рук</t>
  </si>
  <si>
    <t>галифе</t>
  </si>
  <si>
    <t>Шоколадное обертывание (на выбор: спина, ягодицы+бедра, руки+ноги)</t>
  </si>
  <si>
    <t>Шоколадное обертывание (общее)</t>
  </si>
  <si>
    <t>Водорослевое обертывание (на выбор: спина, ягодицы+бедра, руки+ноги)</t>
  </si>
  <si>
    <t>Водорослевое обертывание (общее)</t>
  </si>
  <si>
    <t>Антицелюлитный ручной массаж (проблемных зон)</t>
  </si>
  <si>
    <t>Антицелюлитный баночный  массаж</t>
  </si>
  <si>
    <t>Баночный массаж спины</t>
  </si>
  <si>
    <t>Медовый массаж ног</t>
  </si>
  <si>
    <t>Ультразвуковой массаж лица</t>
  </si>
  <si>
    <t>Дарсонвализация кожи лица, волосистой части головы</t>
  </si>
  <si>
    <t>Пилинг лица с гиалуроновой кислотой</t>
  </si>
  <si>
    <t>Лазеротерапия "Милта 8"</t>
  </si>
  <si>
    <t>СПА-процедуры</t>
  </si>
  <si>
    <t>Кедровая бочка</t>
  </si>
  <si>
    <t>Фитопаросауна Кедровая бочка "парацельс"</t>
  </si>
  <si>
    <t>проц. 15-20 мин.</t>
  </si>
  <si>
    <t>проц. 20 мин.</t>
  </si>
  <si>
    <t>проц. 40 мин.</t>
  </si>
  <si>
    <t>проц. 90 мин.</t>
  </si>
  <si>
    <t>Подводный душ-массаж</t>
  </si>
  <si>
    <t>Стоун-массаж горячими камнями</t>
  </si>
  <si>
    <t>проц. 30 мин.</t>
  </si>
  <si>
    <t>проц. 10 мин.</t>
  </si>
  <si>
    <t>проц. 20-60 мин.</t>
  </si>
  <si>
    <t>300-1500</t>
  </si>
  <si>
    <t>Прочие косметологические услуги</t>
  </si>
  <si>
    <t>Криосауна (общая)</t>
  </si>
  <si>
    <t>Коррекция формы бровей</t>
  </si>
  <si>
    <t>Оформление бровей</t>
  </si>
  <si>
    <t>Покраска бровей, ресниц</t>
  </si>
  <si>
    <t>Прокол мочки уха</t>
  </si>
  <si>
    <t>проц. до 3-х мин.</t>
  </si>
  <si>
    <t>процедура</t>
  </si>
  <si>
    <t>проц. 60 мин.</t>
  </si>
  <si>
    <t>проц. 15 мин.</t>
  </si>
  <si>
    <t>Консультация врача-кардиолога</t>
  </si>
  <si>
    <t>RF-лифтинг +микротоковое воздействие (безоперационная подтяжка кожи с лимфодренажным эффектом и разглаживанием морщин):</t>
  </si>
  <si>
    <t>Ультразвуковая кавитация (безоперационная липосакция, тонизирование и подтяжка кожи, разглаживание морщин):</t>
  </si>
  <si>
    <t>Комплексные программы</t>
  </si>
  <si>
    <t>Массаж косметический</t>
  </si>
  <si>
    <t>Косметический массаж лица</t>
  </si>
  <si>
    <t>Ванны антицелюлитные, аэромассажные, гидромассажные</t>
  </si>
  <si>
    <t>Медицинский психолог (первичный прием)</t>
  </si>
  <si>
    <t>Прием 60/90</t>
  </si>
  <si>
    <t>700,00/1000,00</t>
  </si>
  <si>
    <t>Прием 60 мин.</t>
  </si>
  <si>
    <t xml:space="preserve"> Медицинский психолог  (Широкова Т. В.)</t>
  </si>
  <si>
    <t>Сеанс 30 мин.</t>
  </si>
  <si>
    <t>Массаж шейно-грудного отдела</t>
  </si>
  <si>
    <t>Массаж живота (мышц области живота)</t>
  </si>
  <si>
    <t>Сеанс                                                                                                      (30 мин.)</t>
  </si>
  <si>
    <t>"Утренняя свежесть" (Верхняя часть туловища)</t>
  </si>
  <si>
    <t>"Энергетический коктейль" (Общий)</t>
  </si>
  <si>
    <t>"Целебная нирвана" (Общий)</t>
  </si>
  <si>
    <t>Массаж стоп и голеней "Фут-брейк"</t>
  </si>
  <si>
    <t>Сеанс                                                                                                 50 мин.</t>
  </si>
  <si>
    <t>"Гармоничное тело" (Общий)</t>
  </si>
  <si>
    <t>Массаж лица и зоны декольте по японской технике</t>
  </si>
  <si>
    <t xml:space="preserve">  40 мин.</t>
  </si>
  <si>
    <t xml:space="preserve">                                  40 мин.</t>
  </si>
  <si>
    <t xml:space="preserve">                                   40 мин.</t>
  </si>
  <si>
    <t xml:space="preserve">Система для капельного внутривенного вливания </t>
  </si>
  <si>
    <t>50,00/50,00</t>
  </si>
  <si>
    <t>Протромбин+МНО</t>
  </si>
  <si>
    <t>Минеральная вода (в ассортименте)</t>
  </si>
  <si>
    <t>1,5 литра</t>
  </si>
  <si>
    <t>Сеанс (10 мин.)</t>
  </si>
  <si>
    <t>Сеанс 15 мин</t>
  </si>
  <si>
    <t xml:space="preserve">Аква-релакс </t>
  </si>
  <si>
    <t>Ванна для подводного душа-массажа (110 каб.)</t>
  </si>
  <si>
    <t>Сеанс 10 мин.</t>
  </si>
  <si>
    <t xml:space="preserve">Медицинская пиявка </t>
  </si>
  <si>
    <t>Детский общий массаж (грудная клетка,спина, верхние и нижние конечности)</t>
  </si>
  <si>
    <t>40 мин.</t>
  </si>
  <si>
    <t>Парафино-озокерито лечение</t>
  </si>
  <si>
    <t>Стопы, голеностопы</t>
  </si>
  <si>
    <t>Вдоль позвоночника</t>
  </si>
  <si>
    <t>400,00</t>
  </si>
  <si>
    <t>Шейный, грудной отдел</t>
  </si>
  <si>
    <t>300,00</t>
  </si>
  <si>
    <t>Суставы (коленные, локтевые, плечевые)</t>
  </si>
  <si>
    <t>Тазобедренные суставы</t>
  </si>
  <si>
    <t>Сеанс (30мин.)</t>
  </si>
  <si>
    <t>«Амплипульс 5» - СМТ</t>
  </si>
  <si>
    <t>Консультация отоларинголога</t>
  </si>
  <si>
    <t xml:space="preserve">Сеанс </t>
  </si>
  <si>
    <t xml:space="preserve">  гастроэнтеролог -терапевт  (Зайцева О. В.)</t>
  </si>
  <si>
    <t xml:space="preserve"> эндокринолог -терапевт  (Филиппова Е. С., Варданян Н.А.)</t>
  </si>
  <si>
    <t>Медицинская регистратура(20 каб.)</t>
  </si>
  <si>
    <t xml:space="preserve">Внутримышечные инъекции </t>
  </si>
  <si>
    <t xml:space="preserve">Иньекции подкожно </t>
  </si>
  <si>
    <t xml:space="preserve">Внутривенные инъекции </t>
  </si>
  <si>
    <t>Ацетон , уровень глюкозы в моче</t>
  </si>
  <si>
    <t>Прием по вопросам снижения веса</t>
  </si>
  <si>
    <t>Прием 10 мин.</t>
  </si>
  <si>
    <t>Палсинг</t>
  </si>
  <si>
    <t>200 мл</t>
  </si>
  <si>
    <t>200 мл/1 порция</t>
  </si>
  <si>
    <t xml:space="preserve">Массаж головы (1 у. е.)       </t>
  </si>
  <si>
    <t xml:space="preserve"> Анестезия </t>
  </si>
  <si>
    <t>Рентгено-компьютерная диагностика:</t>
  </si>
  <si>
    <t>1 снимок</t>
  </si>
  <si>
    <t>2 снимка</t>
  </si>
  <si>
    <t>3 снимка</t>
  </si>
  <si>
    <t>Распечатка снимка</t>
  </si>
  <si>
    <t xml:space="preserve">   Наложение фотополимерной пломбы при поверхностном кариесе:</t>
  </si>
  <si>
    <t xml:space="preserve">     1 поверхность</t>
  </si>
  <si>
    <t xml:space="preserve">     2 поверхности</t>
  </si>
  <si>
    <t>2 пломбы</t>
  </si>
  <si>
    <t xml:space="preserve">   Наложение фотополимерной пломбы при среднем кариесе:</t>
  </si>
  <si>
    <t xml:space="preserve">     3 поверхности</t>
  </si>
  <si>
    <t>3 пломбы</t>
  </si>
  <si>
    <t xml:space="preserve">   Наложение фотополимерной пломбы при глубоком кариесе:</t>
  </si>
  <si>
    <t xml:space="preserve">    Устранение дефекта (скола) пломбы</t>
  </si>
  <si>
    <t xml:space="preserve">     1-2 поверхности</t>
  </si>
  <si>
    <t xml:space="preserve">     3-4 поверхности</t>
  </si>
  <si>
    <t xml:space="preserve">   Снятие старой пломбы</t>
  </si>
  <si>
    <t xml:space="preserve">   Лечение пульпита одноканальных (передних) зубов:</t>
  </si>
  <si>
    <t xml:space="preserve">   Лечение пульпита двухканальных (жевательных) зубов:</t>
  </si>
  <si>
    <t xml:space="preserve">   Лечение пульпита трехканальных (жевательных) зубов:</t>
  </si>
  <si>
    <t xml:space="preserve">   Установка штифта</t>
  </si>
  <si>
    <t xml:space="preserve">   Извлечение штифта</t>
  </si>
  <si>
    <t xml:space="preserve">   Наложение девитализирующей пасты</t>
  </si>
  <si>
    <t xml:space="preserve">   Коагуляция (прижигание) десны</t>
  </si>
  <si>
    <t xml:space="preserve">   Распломбирование корневого канала</t>
  </si>
  <si>
    <t xml:space="preserve">   Лечение периодонтита одноканальных (передних) зубов:</t>
  </si>
  <si>
    <t xml:space="preserve">   Лечение периодонтита двухканальных (жевательных) зубов:</t>
  </si>
  <si>
    <t xml:space="preserve">   Лечение периодонтита трехканальных (жевательных) зубов:</t>
  </si>
  <si>
    <t xml:space="preserve">   Профессиональная гигиена полости рта:</t>
  </si>
  <si>
    <t xml:space="preserve">      1 зуб</t>
  </si>
  <si>
    <t xml:space="preserve">     10 зубов</t>
  </si>
  <si>
    <t xml:space="preserve">     15 зубов</t>
  </si>
  <si>
    <t xml:space="preserve">     20 зубов</t>
  </si>
  <si>
    <t xml:space="preserve">     25 зубов</t>
  </si>
  <si>
    <t xml:space="preserve">     30 зубов</t>
  </si>
  <si>
    <t xml:space="preserve">   Реминерализующая терапия (фторирование зубов лаком, гелем):</t>
  </si>
  <si>
    <t xml:space="preserve">   Лечение заболеваний десен:</t>
  </si>
  <si>
    <t xml:space="preserve">     Обработка антисептиками</t>
  </si>
  <si>
    <t xml:space="preserve">     Наложение повязки</t>
  </si>
  <si>
    <t>20 мин.</t>
  </si>
  <si>
    <t>Эндокринолог (Скакун Л.А.)</t>
  </si>
  <si>
    <t>Фосфор</t>
  </si>
  <si>
    <t>ИФА-сифилис</t>
  </si>
  <si>
    <t>ЛДГ</t>
  </si>
  <si>
    <t>ЦРБ (С-реактивный белок)</t>
  </si>
  <si>
    <t>Копрограмма</t>
  </si>
  <si>
    <t>Анализ кала на лямблиоз</t>
  </si>
  <si>
    <t>Анализ кала на ротовирус</t>
  </si>
  <si>
    <t>Приемы врача кардиолога (Чеснокова Ю.А.)</t>
  </si>
  <si>
    <t xml:space="preserve">                        Стоматология  </t>
  </si>
  <si>
    <t xml:space="preserve">                              Пульмонология</t>
  </si>
  <si>
    <t xml:space="preserve">  Лечение кариеса депульпированного зуба:</t>
  </si>
  <si>
    <t>Массаж пояснично-крестцовой зоны:</t>
  </si>
  <si>
    <t xml:space="preserve">                               СТОУН - МАССАЖ</t>
  </si>
  <si>
    <t>Сеанс 30 минут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</si>
  <si>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</si>
  <si>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</si>
  <si>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</si>
  <si>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</si>
  <si>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</si>
  <si>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</si>
  <si>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</si>
  <si>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</si>
  <si>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</si>
  <si>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</si>
  <si>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 xml:space="preserve"> Физиотерапевтическое отделение 4 корпус</t>
  </si>
  <si>
    <t>266</t>
  </si>
  <si>
    <t>267</t>
  </si>
  <si>
    <t xml:space="preserve">              Оперативное вмешательство</t>
  </si>
  <si>
    <t>Т.А. Привалова</t>
  </si>
  <si>
    <t>Ю.С. Оспищева</t>
  </si>
  <si>
    <t>1000,00</t>
  </si>
  <si>
    <t>1250,00</t>
  </si>
  <si>
    <t xml:space="preserve"> детский  массаж (5-10 лет)</t>
  </si>
  <si>
    <t xml:space="preserve"> детский  массаж (10-16 лет)</t>
  </si>
  <si>
    <t>Мед. регистратура (кабинет № 20)</t>
  </si>
</sst>
</file>

<file path=xl/styles.xml><?xml version="1.0" encoding="utf-8"?>
<styleSheet xmlns="http://schemas.openxmlformats.org/spreadsheetml/2006/main">
  <numFmts count="1">
    <numFmt numFmtId="164" formatCode="#,##0.000"/>
  </numFmts>
  <fonts count="32">
    <font>
      <sz val="10"/>
      <name val="Arial Cyr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i/>
      <sz val="12"/>
      <name val="Times New Roman"/>
      <family val="1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sz val="11"/>
      <name val="Times New Roman"/>
      <family val="1"/>
      <charset val="204"/>
    </font>
    <font>
      <sz val="8.5"/>
      <name val="Arial"/>
      <family val="2"/>
      <charset val="204"/>
    </font>
    <font>
      <sz val="10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5"/>
      <name val="Arial"/>
      <family val="2"/>
      <charset val="204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Arial Cyr"/>
      <charset val="204"/>
    </font>
    <font>
      <sz val="16"/>
      <name val="Arial"/>
      <family val="2"/>
      <charset val="204"/>
    </font>
    <font>
      <sz val="9"/>
      <name val="Times New Roman"/>
      <family val="1"/>
      <charset val="204"/>
    </font>
    <font>
      <sz val="12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0"/>
      <name val="Arial Cyr"/>
      <charset val="204"/>
    </font>
    <font>
      <b/>
      <i/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9" fillId="0" borderId="0" xfId="0" applyFont="1"/>
    <xf numFmtId="49" fontId="4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12" fillId="0" borderId="0" xfId="0" applyFont="1"/>
    <xf numFmtId="49" fontId="18" fillId="0" borderId="0" xfId="0" applyNumberFormat="1" applyFont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/>
    <xf numFmtId="3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17" fillId="0" borderId="0" xfId="0" applyFont="1"/>
    <xf numFmtId="0" fontId="26" fillId="0" borderId="0" xfId="0" applyFont="1"/>
    <xf numFmtId="0" fontId="9" fillId="0" borderId="0" xfId="0" applyFont="1" applyFill="1"/>
    <xf numFmtId="49" fontId="3" fillId="0" borderId="2" xfId="0" applyNumberFormat="1" applyFont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left" wrapText="1"/>
    </xf>
    <xf numFmtId="4" fontId="8" fillId="0" borderId="3" xfId="0" applyNumberFormat="1" applyFont="1" applyFill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left" wrapText="1"/>
    </xf>
    <xf numFmtId="49" fontId="16" fillId="0" borderId="3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left" vertical="center" wrapText="1"/>
    </xf>
    <xf numFmtId="1" fontId="7" fillId="0" borderId="11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wrapText="1"/>
    </xf>
    <xf numFmtId="49" fontId="7" fillId="0" borderId="7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7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wrapText="1"/>
    </xf>
    <xf numFmtId="0" fontId="15" fillId="2" borderId="7" xfId="0" applyFont="1" applyFill="1" applyBorder="1" applyAlignment="1">
      <alignment wrapText="1"/>
    </xf>
    <xf numFmtId="0" fontId="23" fillId="0" borderId="7" xfId="0" applyFont="1" applyBorder="1"/>
    <xf numFmtId="3" fontId="7" fillId="0" borderId="1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center"/>
    </xf>
    <xf numFmtId="0" fontId="0" fillId="0" borderId="7" xfId="0" applyBorder="1"/>
    <xf numFmtId="0" fontId="3" fillId="2" borderId="7" xfId="0" applyFont="1" applyFill="1" applyBorder="1" applyAlignment="1">
      <alignment horizontal="left" wrapText="1"/>
    </xf>
    <xf numFmtId="49" fontId="7" fillId="2" borderId="7" xfId="0" applyNumberFormat="1" applyFont="1" applyFill="1" applyBorder="1" applyAlignment="1">
      <alignment horizontal="left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1" xfId="0" applyBorder="1"/>
    <xf numFmtId="0" fontId="21" fillId="2" borderId="12" xfId="0" applyFont="1" applyFill="1" applyBorder="1" applyAlignment="1">
      <alignment wrapText="1"/>
    </xf>
    <xf numFmtId="3" fontId="7" fillId="2" borderId="11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3" fontId="17" fillId="0" borderId="7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2" fontId="22" fillId="2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left" vertical="center" wrapText="1"/>
    </xf>
    <xf numFmtId="3" fontId="15" fillId="0" borderId="7" xfId="0" applyNumberFormat="1" applyFont="1" applyFill="1" applyBorder="1" applyAlignment="1">
      <alignment horizontal="left" vertical="center" wrapText="1"/>
    </xf>
    <xf numFmtId="3" fontId="7" fillId="0" borderId="7" xfId="0" applyNumberFormat="1" applyFont="1" applyFill="1" applyBorder="1" applyAlignment="1">
      <alignment horizontal="right" vertical="center" wrapText="1"/>
    </xf>
    <xf numFmtId="49" fontId="7" fillId="0" borderId="7" xfId="0" applyNumberFormat="1" applyFont="1" applyBorder="1" applyAlignment="1">
      <alignment horizontal="right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0" fontId="9" fillId="0" borderId="7" xfId="0" applyFont="1" applyBorder="1"/>
    <xf numFmtId="49" fontId="3" fillId="0" borderId="7" xfId="0" applyNumberFormat="1" applyFont="1" applyBorder="1" applyAlignment="1">
      <alignment horizontal="center" vertical="top" wrapText="1"/>
    </xf>
    <xf numFmtId="49" fontId="25" fillId="0" borderId="7" xfId="0" applyNumberFormat="1" applyFont="1" applyBorder="1" applyAlignment="1">
      <alignment horizontal="left" wrapText="1"/>
    </xf>
    <xf numFmtId="2" fontId="3" fillId="0" borderId="12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left" wrapText="1"/>
    </xf>
    <xf numFmtId="49" fontId="25" fillId="0" borderId="12" xfId="0" applyNumberFormat="1" applyFont="1" applyBorder="1" applyAlignment="1">
      <alignment horizontal="left" wrapText="1"/>
    </xf>
    <xf numFmtId="49" fontId="31" fillId="0" borderId="9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wrapText="1"/>
    </xf>
    <xf numFmtId="49" fontId="15" fillId="0" borderId="7" xfId="0" applyNumberFormat="1" applyFont="1" applyBorder="1" applyAlignment="1">
      <alignment horizontal="center" wrapText="1"/>
    </xf>
    <xf numFmtId="49" fontId="15" fillId="0" borderId="12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49" fontId="17" fillId="0" borderId="11" xfId="0" applyNumberFormat="1" applyFont="1" applyBorder="1" applyAlignment="1">
      <alignment horizontal="center" wrapText="1"/>
    </xf>
    <xf numFmtId="49" fontId="17" fillId="0" borderId="7" xfId="0" applyNumberFormat="1" applyFont="1" applyBorder="1" applyAlignment="1">
      <alignment horizontal="center" wrapText="1"/>
    </xf>
    <xf numFmtId="49" fontId="17" fillId="0" borderId="12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wrapText="1"/>
    </xf>
    <xf numFmtId="49" fontId="14" fillId="0" borderId="7" xfId="0" applyNumberFormat="1" applyFont="1" applyBorder="1" applyAlignment="1">
      <alignment horizontal="center" wrapText="1"/>
    </xf>
    <xf numFmtId="49" fontId="14" fillId="0" borderId="12" xfId="0" applyNumberFormat="1" applyFont="1" applyBorder="1" applyAlignment="1">
      <alignment horizontal="center" wrapText="1"/>
    </xf>
    <xf numFmtId="3" fontId="15" fillId="0" borderId="11" xfId="0" applyNumberFormat="1" applyFont="1" applyFill="1" applyBorder="1" applyAlignment="1">
      <alignment horizontal="left" vertical="center" wrapText="1"/>
    </xf>
    <xf numFmtId="3" fontId="15" fillId="0" borderId="7" xfId="0" applyNumberFormat="1" applyFont="1" applyFill="1" applyBorder="1" applyAlignment="1">
      <alignment horizontal="left" vertical="center" wrapText="1"/>
    </xf>
    <xf numFmtId="3" fontId="15" fillId="0" borderId="12" xfId="0" applyNumberFormat="1" applyFont="1" applyFill="1" applyBorder="1" applyAlignment="1">
      <alignment horizontal="left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3" fontId="14" fillId="0" borderId="7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4" fillId="2" borderId="12" xfId="0" applyFont="1" applyFill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wrapText="1"/>
    </xf>
    <xf numFmtId="3" fontId="7" fillId="0" borderId="17" xfId="0" applyNumberFormat="1" applyFont="1" applyBorder="1" applyAlignment="1">
      <alignment horizontal="center" wrapText="1"/>
    </xf>
    <xf numFmtId="3" fontId="7" fillId="0" borderId="18" xfId="0" applyNumberFormat="1" applyFont="1" applyBorder="1" applyAlignment="1">
      <alignment horizontal="center" wrapText="1"/>
    </xf>
    <xf numFmtId="49" fontId="30" fillId="0" borderId="11" xfId="0" applyNumberFormat="1" applyFont="1" applyBorder="1" applyAlignment="1">
      <alignment horizontal="left" wrapText="1"/>
    </xf>
    <xf numFmtId="49" fontId="30" fillId="0" borderId="7" xfId="0" applyNumberFormat="1" applyFont="1" applyBorder="1" applyAlignment="1">
      <alignment horizontal="left" wrapText="1"/>
    </xf>
    <xf numFmtId="49" fontId="30" fillId="0" borderId="12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57"/>
  <sheetViews>
    <sheetView tabSelected="1" topLeftCell="A124" zoomScaleNormal="100" zoomScaleSheetLayoutView="100" workbookViewId="0">
      <selection activeCell="A73" sqref="A73:D101"/>
    </sheetView>
  </sheetViews>
  <sheetFormatPr defaultRowHeight="12.75"/>
  <cols>
    <col min="1" max="1" width="8.28515625" customWidth="1"/>
    <col min="2" max="2" width="57.42578125" customWidth="1"/>
    <col min="3" max="3" width="19.140625" customWidth="1"/>
    <col min="4" max="4" width="13.28515625" customWidth="1"/>
    <col min="5" max="5" width="1.140625" hidden="1" customWidth="1"/>
  </cols>
  <sheetData>
    <row r="1" spans="1:8" s="3" customFormat="1" ht="12.75" customHeight="1">
      <c r="A1" s="1" t="s">
        <v>0</v>
      </c>
      <c r="B1" s="1" t="s">
        <v>1</v>
      </c>
      <c r="C1" s="1" t="s">
        <v>2</v>
      </c>
      <c r="D1" s="1" t="s">
        <v>3</v>
      </c>
      <c r="E1" s="2"/>
    </row>
    <row r="2" spans="1:8" s="5" customFormat="1" ht="17.25" thickBot="1">
      <c r="A2" s="129" t="s">
        <v>348</v>
      </c>
      <c r="B2" s="130"/>
      <c r="C2" s="130"/>
      <c r="D2" s="131"/>
      <c r="E2" s="4"/>
    </row>
    <row r="3" spans="1:8" s="6" customFormat="1" ht="33" customHeight="1">
      <c r="A3" s="45" t="s">
        <v>0</v>
      </c>
      <c r="B3" s="102" t="s">
        <v>1</v>
      </c>
      <c r="C3" s="102" t="s">
        <v>2</v>
      </c>
      <c r="D3" s="103" t="s">
        <v>3</v>
      </c>
      <c r="E3" s="19" t="s">
        <v>4</v>
      </c>
    </row>
    <row r="4" spans="1:8" s="7" customFormat="1" ht="15">
      <c r="A4" s="52">
        <v>1</v>
      </c>
      <c r="B4" s="39" t="s">
        <v>5</v>
      </c>
      <c r="C4" s="40" t="s">
        <v>6</v>
      </c>
      <c r="D4" s="46">
        <v>150</v>
      </c>
      <c r="E4" s="17">
        <v>38.67</v>
      </c>
    </row>
    <row r="5" spans="1:8" s="7" customFormat="1" ht="15">
      <c r="A5" s="52">
        <f>A4+1</f>
        <v>2</v>
      </c>
      <c r="B5" s="39" t="s">
        <v>5</v>
      </c>
      <c r="C5" s="40" t="s">
        <v>7</v>
      </c>
      <c r="D5" s="46">
        <v>200</v>
      </c>
      <c r="E5" s="17">
        <v>57.24</v>
      </c>
    </row>
    <row r="6" spans="1:8" s="7" customFormat="1" ht="30">
      <c r="A6" s="52">
        <f>A5+1</f>
        <v>3</v>
      </c>
      <c r="B6" s="39" t="s">
        <v>8</v>
      </c>
      <c r="C6" s="40" t="s">
        <v>6</v>
      </c>
      <c r="D6" s="46">
        <v>150</v>
      </c>
      <c r="E6" s="17">
        <v>50.27</v>
      </c>
    </row>
    <row r="7" spans="1:8" s="7" customFormat="1" ht="15">
      <c r="A7" s="52">
        <v>4</v>
      </c>
      <c r="B7" s="39" t="s">
        <v>9</v>
      </c>
      <c r="C7" s="40" t="s">
        <v>6</v>
      </c>
      <c r="D7" s="46">
        <v>150</v>
      </c>
      <c r="E7" s="17">
        <v>51.45</v>
      </c>
      <c r="H7" s="96"/>
    </row>
    <row r="8" spans="1:8" s="7" customFormat="1" ht="15">
      <c r="A8" s="52">
        <v>5</v>
      </c>
      <c r="B8" s="39" t="s">
        <v>10</v>
      </c>
      <c r="C8" s="40" t="s">
        <v>492</v>
      </c>
      <c r="D8" s="46">
        <v>150</v>
      </c>
      <c r="E8" s="17">
        <v>50.69</v>
      </c>
    </row>
    <row r="9" spans="1:8" s="7" customFormat="1" ht="15">
      <c r="A9" s="52">
        <f>A8+1</f>
        <v>6</v>
      </c>
      <c r="B9" s="39" t="s">
        <v>12</v>
      </c>
      <c r="C9" s="40" t="s">
        <v>7</v>
      </c>
      <c r="D9" s="46">
        <v>200</v>
      </c>
      <c r="E9" s="17">
        <v>42.63</v>
      </c>
    </row>
    <row r="10" spans="1:8" s="5" customFormat="1" ht="16.5">
      <c r="A10" s="116" t="s">
        <v>444</v>
      </c>
      <c r="B10" s="117"/>
      <c r="C10" s="117"/>
      <c r="D10" s="118"/>
      <c r="E10" s="8"/>
    </row>
    <row r="11" spans="1:8" s="7" customFormat="1" ht="30">
      <c r="A11" s="52">
        <v>7</v>
      </c>
      <c r="B11" s="39" t="s">
        <v>440</v>
      </c>
      <c r="C11" s="40" t="s">
        <v>441</v>
      </c>
      <c r="D11" s="46" t="s">
        <v>442</v>
      </c>
      <c r="E11" s="17">
        <v>123.06</v>
      </c>
    </row>
    <row r="12" spans="1:8" s="7" customFormat="1" ht="15">
      <c r="A12" s="52">
        <v>8</v>
      </c>
      <c r="B12" s="39" t="s">
        <v>14</v>
      </c>
      <c r="C12" s="40" t="s">
        <v>443</v>
      </c>
      <c r="D12" s="46">
        <v>500</v>
      </c>
      <c r="E12" s="17"/>
    </row>
    <row r="13" spans="1:8" s="7" customFormat="1" ht="15">
      <c r="A13" s="52">
        <v>9</v>
      </c>
      <c r="B13" s="39" t="s">
        <v>15</v>
      </c>
      <c r="C13" s="40" t="s">
        <v>6</v>
      </c>
      <c r="D13" s="46">
        <v>350</v>
      </c>
      <c r="E13" s="17">
        <v>123.06</v>
      </c>
    </row>
    <row r="14" spans="1:8" s="7" customFormat="1" ht="15">
      <c r="A14" s="52">
        <v>10</v>
      </c>
      <c r="B14" s="39" t="s">
        <v>16</v>
      </c>
      <c r="C14" s="40" t="s">
        <v>6</v>
      </c>
      <c r="D14" s="46">
        <v>200</v>
      </c>
      <c r="E14" s="9"/>
    </row>
    <row r="15" spans="1:8" s="7" customFormat="1" ht="15">
      <c r="A15" s="52">
        <v>11</v>
      </c>
      <c r="B15" s="39" t="s">
        <v>493</v>
      </c>
      <c r="C15" s="40" t="s">
        <v>13</v>
      </c>
      <c r="D15" s="46">
        <v>600</v>
      </c>
      <c r="E15" s="9"/>
    </row>
    <row r="16" spans="1:8" s="7" customFormat="1" ht="15">
      <c r="A16" s="52">
        <v>12</v>
      </c>
      <c r="B16" s="39" t="s">
        <v>17</v>
      </c>
      <c r="C16" s="40" t="s">
        <v>13</v>
      </c>
      <c r="D16" s="46">
        <v>400</v>
      </c>
      <c r="E16" s="9"/>
    </row>
    <row r="17" spans="1:9" s="5" customFormat="1" ht="16.5">
      <c r="A17" s="116" t="s">
        <v>546</v>
      </c>
      <c r="B17" s="117"/>
      <c r="C17" s="117"/>
      <c r="D17" s="118"/>
      <c r="E17" s="8"/>
    </row>
    <row r="18" spans="1:9" s="7" customFormat="1" ht="15">
      <c r="A18" s="52">
        <v>13</v>
      </c>
      <c r="B18" s="39" t="s">
        <v>433</v>
      </c>
      <c r="C18" s="40" t="s">
        <v>11</v>
      </c>
      <c r="D18" s="46">
        <v>550</v>
      </c>
      <c r="E18" s="17">
        <v>122.92</v>
      </c>
    </row>
    <row r="19" spans="1:9" s="7" customFormat="1" ht="15">
      <c r="A19" s="52">
        <v>14</v>
      </c>
      <c r="B19" s="39" t="s">
        <v>18</v>
      </c>
      <c r="C19" s="40" t="s">
        <v>19</v>
      </c>
      <c r="D19" s="46">
        <v>150</v>
      </c>
      <c r="E19" s="17">
        <v>65.91</v>
      </c>
    </row>
    <row r="20" spans="1:9" s="7" customFormat="1" ht="15">
      <c r="A20" s="52">
        <v>15</v>
      </c>
      <c r="B20" s="39" t="s">
        <v>20</v>
      </c>
      <c r="C20" s="40" t="s">
        <v>19</v>
      </c>
      <c r="D20" s="46">
        <v>650</v>
      </c>
      <c r="E20" s="17">
        <v>364.39</v>
      </c>
    </row>
    <row r="21" spans="1:9" s="7" customFormat="1" ht="15">
      <c r="A21" s="52">
        <f>A20+1</f>
        <v>16</v>
      </c>
      <c r="B21" s="39" t="s">
        <v>21</v>
      </c>
      <c r="C21" s="40" t="s">
        <v>19</v>
      </c>
      <c r="D21" s="46">
        <v>500</v>
      </c>
      <c r="E21" s="17">
        <v>293.83999999999997</v>
      </c>
    </row>
    <row r="22" spans="1:9" s="5" customFormat="1" ht="16.5">
      <c r="A22" s="116" t="s">
        <v>22</v>
      </c>
      <c r="B22" s="117"/>
      <c r="C22" s="117"/>
      <c r="D22" s="118"/>
      <c r="E22" s="8"/>
    </row>
    <row r="23" spans="1:9" s="7" customFormat="1" ht="15">
      <c r="A23" s="52">
        <f>A21+1</f>
        <v>17</v>
      </c>
      <c r="B23" s="39" t="s">
        <v>23</v>
      </c>
      <c r="C23" s="40" t="s">
        <v>24</v>
      </c>
      <c r="D23" s="46">
        <v>550</v>
      </c>
      <c r="E23" s="17">
        <v>339.89</v>
      </c>
    </row>
    <row r="24" spans="1:9" s="7" customFormat="1" ht="15">
      <c r="A24" s="52">
        <f>A23+1</f>
        <v>18</v>
      </c>
      <c r="B24" s="39" t="s">
        <v>25</v>
      </c>
      <c r="C24" s="40" t="s">
        <v>24</v>
      </c>
      <c r="D24" s="46">
        <v>650</v>
      </c>
      <c r="E24" s="17">
        <v>343.28</v>
      </c>
    </row>
    <row r="25" spans="1:9" s="7" customFormat="1" ht="15">
      <c r="A25" s="52">
        <f>A24+1</f>
        <v>19</v>
      </c>
      <c r="B25" s="39" t="s">
        <v>26</v>
      </c>
      <c r="C25" s="40" t="s">
        <v>24</v>
      </c>
      <c r="D25" s="46">
        <v>550</v>
      </c>
      <c r="E25" s="17">
        <v>343.28</v>
      </c>
    </row>
    <row r="26" spans="1:9" s="5" customFormat="1" ht="16.5">
      <c r="A26" s="116" t="s">
        <v>22</v>
      </c>
      <c r="B26" s="117"/>
      <c r="C26" s="117"/>
      <c r="D26" s="118"/>
      <c r="E26" s="8"/>
    </row>
    <row r="27" spans="1:9" s="7" customFormat="1" ht="15">
      <c r="A27" s="52">
        <f>A25+1</f>
        <v>20</v>
      </c>
      <c r="B27" s="39" t="s">
        <v>27</v>
      </c>
      <c r="C27" s="40" t="s">
        <v>19</v>
      </c>
      <c r="D27" s="46">
        <v>700</v>
      </c>
      <c r="E27" s="17">
        <v>623.37</v>
      </c>
    </row>
    <row r="28" spans="1:9" s="7" customFormat="1" ht="15">
      <c r="A28" s="52"/>
      <c r="B28" s="39"/>
      <c r="C28" s="40"/>
      <c r="D28" s="46"/>
      <c r="E28" s="9"/>
    </row>
    <row r="29" spans="1:9" s="5" customFormat="1" ht="16.5" customHeight="1">
      <c r="A29" s="116" t="s">
        <v>28</v>
      </c>
      <c r="B29" s="117"/>
      <c r="C29" s="117"/>
      <c r="D29" s="118"/>
      <c r="E29" s="8"/>
    </row>
    <row r="30" spans="1:9" s="7" customFormat="1" ht="25.5">
      <c r="A30" s="52">
        <v>21</v>
      </c>
      <c r="B30" s="39" t="s">
        <v>29</v>
      </c>
      <c r="C30" s="41" t="s">
        <v>30</v>
      </c>
      <c r="D30" s="46">
        <v>15</v>
      </c>
      <c r="E30" s="17">
        <v>8.0500000000000007</v>
      </c>
    </row>
    <row r="31" spans="1:9" s="7" customFormat="1" ht="15">
      <c r="A31" s="52">
        <v>22</v>
      </c>
      <c r="B31" s="39" t="s">
        <v>31</v>
      </c>
      <c r="C31" s="42" t="s">
        <v>494</v>
      </c>
      <c r="D31" s="46">
        <v>40</v>
      </c>
      <c r="E31" s="17">
        <v>8.16</v>
      </c>
      <c r="F31" s="33"/>
      <c r="G31" s="33"/>
      <c r="H31" s="33"/>
      <c r="I31" s="33"/>
    </row>
    <row r="32" spans="1:9" s="7" customFormat="1" ht="15">
      <c r="A32" s="52">
        <v>23</v>
      </c>
      <c r="B32" s="39" t="s">
        <v>462</v>
      </c>
      <c r="C32" s="42" t="s">
        <v>463</v>
      </c>
      <c r="D32" s="46">
        <v>40</v>
      </c>
      <c r="E32" s="17"/>
    </row>
    <row r="33" spans="1:5" s="7" customFormat="1" ht="15">
      <c r="A33" s="52">
        <v>24</v>
      </c>
      <c r="B33" s="39" t="s">
        <v>32</v>
      </c>
      <c r="C33" s="41" t="s">
        <v>495</v>
      </c>
      <c r="D33" s="46">
        <v>10</v>
      </c>
      <c r="E33" s="17">
        <v>7.07</v>
      </c>
    </row>
    <row r="34" spans="1:5" s="7" customFormat="1" ht="15">
      <c r="A34" s="52">
        <v>25</v>
      </c>
      <c r="B34" s="39" t="s">
        <v>34</v>
      </c>
      <c r="C34" s="41" t="s">
        <v>495</v>
      </c>
      <c r="D34" s="46">
        <v>80</v>
      </c>
      <c r="E34" s="17">
        <v>47.88</v>
      </c>
    </row>
    <row r="35" spans="1:5" s="7" customFormat="1" ht="15">
      <c r="A35" s="52">
        <v>26</v>
      </c>
      <c r="B35" s="39" t="s">
        <v>35</v>
      </c>
      <c r="C35" s="41" t="s">
        <v>33</v>
      </c>
      <c r="D35" s="46">
        <v>80</v>
      </c>
      <c r="E35" s="17">
        <v>56.28</v>
      </c>
    </row>
    <row r="36" spans="1:5" s="5" customFormat="1" ht="16.5">
      <c r="A36" s="116" t="s">
        <v>349</v>
      </c>
      <c r="B36" s="117"/>
      <c r="C36" s="117"/>
      <c r="D36" s="118"/>
      <c r="E36" s="4"/>
    </row>
    <row r="37" spans="1:5" s="7" customFormat="1" ht="15">
      <c r="A37" s="52">
        <f>A35+1</f>
        <v>27</v>
      </c>
      <c r="B37" s="43" t="s">
        <v>496</v>
      </c>
      <c r="C37" s="40" t="s">
        <v>464</v>
      </c>
      <c r="D37" s="46">
        <v>180</v>
      </c>
      <c r="E37" s="17">
        <v>27.19</v>
      </c>
    </row>
    <row r="38" spans="1:5" s="7" customFormat="1" ht="15">
      <c r="A38" s="52">
        <f t="shared" ref="A38:A66" si="0">A37+1</f>
        <v>28</v>
      </c>
      <c r="B38" s="39" t="s">
        <v>36</v>
      </c>
      <c r="C38" s="40" t="s">
        <v>24</v>
      </c>
      <c r="D38" s="46">
        <v>180</v>
      </c>
      <c r="E38" s="17">
        <f>ROUND(SUM(E37*1),2)</f>
        <v>27.19</v>
      </c>
    </row>
    <row r="39" spans="1:5" s="7" customFormat="1" ht="15">
      <c r="A39" s="52">
        <f t="shared" si="0"/>
        <v>29</v>
      </c>
      <c r="B39" s="39" t="s">
        <v>37</v>
      </c>
      <c r="C39" s="40" t="s">
        <v>24</v>
      </c>
      <c r="D39" s="46">
        <f>ROUND(SUM(D37*1),0)</f>
        <v>180</v>
      </c>
      <c r="E39" s="17">
        <f>ROUND(SUM(E37*1),2)</f>
        <v>27.19</v>
      </c>
    </row>
    <row r="40" spans="1:5" s="7" customFormat="1" ht="15">
      <c r="A40" s="52">
        <f t="shared" si="0"/>
        <v>30</v>
      </c>
      <c r="B40" s="39" t="s">
        <v>38</v>
      </c>
      <c r="C40" s="40" t="s">
        <v>24</v>
      </c>
      <c r="D40" s="46">
        <f>ROUND(SUM(D37*1.5),0)</f>
        <v>270</v>
      </c>
      <c r="E40" s="17">
        <f>ROUND(SUM(E37*1.5),2)</f>
        <v>40.79</v>
      </c>
    </row>
    <row r="41" spans="1:5" s="7" customFormat="1" ht="15">
      <c r="A41" s="52">
        <f t="shared" si="0"/>
        <v>31</v>
      </c>
      <c r="B41" s="39" t="s">
        <v>39</v>
      </c>
      <c r="C41" s="40" t="s">
        <v>24</v>
      </c>
      <c r="D41" s="46">
        <f>ROUND(SUM(D38*1.5),0)</f>
        <v>270</v>
      </c>
      <c r="E41" s="17">
        <f>ROUND(SUM(E38*1.5),2)</f>
        <v>40.79</v>
      </c>
    </row>
    <row r="42" spans="1:5" s="7" customFormat="1" ht="30">
      <c r="A42" s="52">
        <f t="shared" si="0"/>
        <v>32</v>
      </c>
      <c r="B42" s="39" t="s">
        <v>40</v>
      </c>
      <c r="C42" s="40" t="s">
        <v>24</v>
      </c>
      <c r="D42" s="46">
        <f>ROUND(SUM(D37*2),0)</f>
        <v>360</v>
      </c>
      <c r="E42" s="17">
        <f>ROUND(SUM(E37*2),2)</f>
        <v>54.38</v>
      </c>
    </row>
    <row r="43" spans="1:5" s="7" customFormat="1" ht="15">
      <c r="A43" s="52">
        <f t="shared" si="0"/>
        <v>33</v>
      </c>
      <c r="B43" s="39" t="s">
        <v>41</v>
      </c>
      <c r="C43" s="40" t="s">
        <v>24</v>
      </c>
      <c r="D43" s="46">
        <f>ROUND(SUM(D37*1),0)</f>
        <v>180</v>
      </c>
      <c r="E43" s="17">
        <f>ROUND(SUM(E37*1),2)</f>
        <v>27.19</v>
      </c>
    </row>
    <row r="44" spans="1:5" s="7" customFormat="1" ht="15">
      <c r="A44" s="52">
        <f t="shared" si="0"/>
        <v>34</v>
      </c>
      <c r="B44" s="39" t="s">
        <v>42</v>
      </c>
      <c r="C44" s="40" t="s">
        <v>24</v>
      </c>
      <c r="D44" s="46">
        <f>ROUND(SUM(D37*1),0)</f>
        <v>180</v>
      </c>
      <c r="E44" s="17">
        <f>ROUND(SUM(E37*1),2)</f>
        <v>27.19</v>
      </c>
    </row>
    <row r="45" spans="1:5" s="7" customFormat="1" ht="15">
      <c r="A45" s="52">
        <f t="shared" si="0"/>
        <v>35</v>
      </c>
      <c r="B45" s="39" t="s">
        <v>43</v>
      </c>
      <c r="C45" s="40" t="s">
        <v>24</v>
      </c>
      <c r="D45" s="46">
        <f>ROUND(SUM(D37*1),0)</f>
        <v>180</v>
      </c>
      <c r="E45" s="17">
        <f>ROUND(SUM(E37*1),2)</f>
        <v>27.19</v>
      </c>
    </row>
    <row r="46" spans="1:5" s="7" customFormat="1" ht="15">
      <c r="A46" s="52">
        <f t="shared" si="0"/>
        <v>36</v>
      </c>
      <c r="B46" s="39" t="s">
        <v>44</v>
      </c>
      <c r="C46" s="40" t="s">
        <v>24</v>
      </c>
      <c r="D46" s="46">
        <f>ROUND(SUM(D37*1),0)</f>
        <v>180</v>
      </c>
      <c r="E46" s="17">
        <f>ROUND(SUM(E37*1),2)</f>
        <v>27.19</v>
      </c>
    </row>
    <row r="47" spans="1:5" s="7" customFormat="1" ht="15">
      <c r="A47" s="52">
        <f t="shared" si="0"/>
        <v>37</v>
      </c>
      <c r="B47" s="39" t="s">
        <v>45</v>
      </c>
      <c r="C47" s="40" t="s">
        <v>24</v>
      </c>
      <c r="D47" s="46">
        <f>ROUND(SUM(D37*2.5),0)</f>
        <v>450</v>
      </c>
      <c r="E47" s="17">
        <f>ROUND(SUM(E37*2.5),2)</f>
        <v>67.98</v>
      </c>
    </row>
    <row r="48" spans="1:5" s="7" customFormat="1" ht="15">
      <c r="A48" s="52">
        <f t="shared" si="0"/>
        <v>38</v>
      </c>
      <c r="B48" s="39" t="s">
        <v>46</v>
      </c>
      <c r="C48" s="40" t="s">
        <v>24</v>
      </c>
      <c r="D48" s="46">
        <f>ROUND(SUM(D37*1.5),0)</f>
        <v>270</v>
      </c>
      <c r="E48" s="17">
        <f>ROUND(SUM(E37*1.5),2)</f>
        <v>40.79</v>
      </c>
    </row>
    <row r="49" spans="1:5" s="7" customFormat="1" ht="15">
      <c r="A49" s="52">
        <f t="shared" si="0"/>
        <v>39</v>
      </c>
      <c r="B49" s="39" t="s">
        <v>47</v>
      </c>
      <c r="C49" s="40" t="s">
        <v>24</v>
      </c>
      <c r="D49" s="46">
        <f>ROUND(SUM(D37*1),0)</f>
        <v>180</v>
      </c>
      <c r="E49" s="17">
        <f>ROUND(SUM(E37*1),2)</f>
        <v>27.19</v>
      </c>
    </row>
    <row r="50" spans="1:5" s="7" customFormat="1" ht="15">
      <c r="A50" s="52">
        <f t="shared" si="0"/>
        <v>40</v>
      </c>
      <c r="B50" s="39" t="s">
        <v>48</v>
      </c>
      <c r="C50" s="40" t="s">
        <v>24</v>
      </c>
      <c r="D50" s="46">
        <f>ROUND(SUM(D37*1.5),0)</f>
        <v>270</v>
      </c>
      <c r="E50" s="17">
        <f>ROUND(SUM(E37*1.5),2)</f>
        <v>40.79</v>
      </c>
    </row>
    <row r="51" spans="1:5" s="7" customFormat="1" ht="15">
      <c r="A51" s="52">
        <f t="shared" si="0"/>
        <v>41</v>
      </c>
      <c r="B51" s="39" t="s">
        <v>49</v>
      </c>
      <c r="C51" s="40" t="s">
        <v>24</v>
      </c>
      <c r="D51" s="46">
        <f>ROUND(SUM(D37*2),0)</f>
        <v>360</v>
      </c>
      <c r="E51" s="17">
        <f>ROUND(SUM(E37*2),2)</f>
        <v>54.38</v>
      </c>
    </row>
    <row r="52" spans="1:5" s="7" customFormat="1" ht="15">
      <c r="A52" s="52">
        <f t="shared" si="0"/>
        <v>42</v>
      </c>
      <c r="B52" s="39" t="s">
        <v>50</v>
      </c>
      <c r="C52" s="40" t="s">
        <v>24</v>
      </c>
      <c r="D52" s="46">
        <f>ROUND(SUM(D37*2),0)</f>
        <v>360</v>
      </c>
      <c r="E52" s="17">
        <f>ROUND(SUM(E37*2),2)</f>
        <v>54.38</v>
      </c>
    </row>
    <row r="53" spans="1:5" s="7" customFormat="1" ht="15">
      <c r="A53" s="52">
        <f t="shared" si="0"/>
        <v>43</v>
      </c>
      <c r="B53" s="39" t="s">
        <v>51</v>
      </c>
      <c r="C53" s="40" t="s">
        <v>24</v>
      </c>
      <c r="D53" s="46">
        <f>ROUND(SUM(D37*2.5),0)</f>
        <v>450</v>
      </c>
      <c r="E53" s="17">
        <f>ROUND(SUM(E37*2.5),2)</f>
        <v>67.98</v>
      </c>
    </row>
    <row r="54" spans="1:5" s="7" customFormat="1" ht="15">
      <c r="A54" s="52">
        <f t="shared" si="0"/>
        <v>44</v>
      </c>
      <c r="B54" s="39" t="s">
        <v>52</v>
      </c>
      <c r="C54" s="40" t="s">
        <v>24</v>
      </c>
      <c r="D54" s="46">
        <f>ROUND(SUM(D37*1.5),0)</f>
        <v>270</v>
      </c>
      <c r="E54" s="17">
        <f>ROUND(SUM(E37*1.5),2)</f>
        <v>40.79</v>
      </c>
    </row>
    <row r="55" spans="1:5" s="7" customFormat="1" ht="15">
      <c r="A55" s="52">
        <f t="shared" si="0"/>
        <v>45</v>
      </c>
      <c r="B55" s="39" t="s">
        <v>53</v>
      </c>
      <c r="C55" s="40" t="s">
        <v>24</v>
      </c>
      <c r="D55" s="46">
        <f>ROUND(SUM(D37*2),0)</f>
        <v>360</v>
      </c>
      <c r="E55" s="17">
        <f>ROUND(SUM(E37*2),2)</f>
        <v>54.38</v>
      </c>
    </row>
    <row r="56" spans="1:5" s="7" customFormat="1" ht="15">
      <c r="A56" s="52">
        <f t="shared" si="0"/>
        <v>46</v>
      </c>
      <c r="B56" s="39" t="s">
        <v>54</v>
      </c>
      <c r="C56" s="40" t="s">
        <v>24</v>
      </c>
      <c r="D56" s="46">
        <f>ROUND(SUM(D37*1),0)</f>
        <v>180</v>
      </c>
      <c r="E56" s="17">
        <f>ROUND(SUM(E37*1),2)</f>
        <v>27.19</v>
      </c>
    </row>
    <row r="57" spans="1:5" s="7" customFormat="1" ht="15">
      <c r="A57" s="52">
        <f t="shared" si="0"/>
        <v>47</v>
      </c>
      <c r="B57" s="39" t="s">
        <v>55</v>
      </c>
      <c r="C57" s="40" t="s">
        <v>24</v>
      </c>
      <c r="D57" s="46">
        <f>ROUND(SUM(D37*1),0)</f>
        <v>180</v>
      </c>
      <c r="E57" s="17">
        <f>ROUND(SUM(E37*1),2)</f>
        <v>27.19</v>
      </c>
    </row>
    <row r="58" spans="1:5" s="7" customFormat="1" ht="15">
      <c r="A58" s="52">
        <f t="shared" si="0"/>
        <v>48</v>
      </c>
      <c r="B58" s="39" t="s">
        <v>56</v>
      </c>
      <c r="C58" s="40" t="s">
        <v>24</v>
      </c>
      <c r="D58" s="46">
        <f>ROUND(SUM(D37*1),0)</f>
        <v>180</v>
      </c>
      <c r="E58" s="17">
        <f>ROUND(SUM(E37*1),2)</f>
        <v>27.19</v>
      </c>
    </row>
    <row r="59" spans="1:5" s="7" customFormat="1" ht="15">
      <c r="A59" s="52">
        <f t="shared" si="0"/>
        <v>49</v>
      </c>
      <c r="B59" s="39" t="s">
        <v>57</v>
      </c>
      <c r="C59" s="40" t="s">
        <v>24</v>
      </c>
      <c r="D59" s="46">
        <f>ROUND(SUM(D37*1),0)</f>
        <v>180</v>
      </c>
      <c r="E59" s="17">
        <f>ROUND(SUM(E37*1),2)</f>
        <v>27.19</v>
      </c>
    </row>
    <row r="60" spans="1:5" s="7" customFormat="1" ht="29.25" customHeight="1">
      <c r="A60" s="52">
        <f t="shared" si="0"/>
        <v>50</v>
      </c>
      <c r="B60" s="39" t="s">
        <v>58</v>
      </c>
      <c r="C60" s="40" t="s">
        <v>24</v>
      </c>
      <c r="D60" s="46">
        <f>ROUND(SUM(D37*3),0)</f>
        <v>540</v>
      </c>
      <c r="E60" s="17">
        <f>ROUND(SUM(E37*3),2)</f>
        <v>81.569999999999993</v>
      </c>
    </row>
    <row r="61" spans="1:5" s="7" customFormat="1" ht="15">
      <c r="A61" s="52">
        <f t="shared" si="0"/>
        <v>51</v>
      </c>
      <c r="B61" s="39" t="s">
        <v>466</v>
      </c>
      <c r="C61" s="40" t="s">
        <v>465</v>
      </c>
      <c r="D61" s="46">
        <v>300</v>
      </c>
      <c r="E61" s="17"/>
    </row>
    <row r="62" spans="1:5" s="7" customFormat="1" ht="15">
      <c r="A62" s="52">
        <f t="shared" si="0"/>
        <v>52</v>
      </c>
      <c r="B62" s="39" t="s">
        <v>59</v>
      </c>
      <c r="C62" s="40" t="s">
        <v>60</v>
      </c>
      <c r="D62" s="46">
        <v>200</v>
      </c>
      <c r="E62" s="9"/>
    </row>
    <row r="63" spans="1:5" s="7" customFormat="1" ht="15">
      <c r="A63" s="52">
        <f t="shared" si="0"/>
        <v>53</v>
      </c>
      <c r="B63" s="39" t="s">
        <v>61</v>
      </c>
      <c r="C63" s="40" t="s">
        <v>60</v>
      </c>
      <c r="D63" s="46">
        <v>200</v>
      </c>
      <c r="E63" s="9"/>
    </row>
    <row r="64" spans="1:5" s="7" customFormat="1" ht="15">
      <c r="A64" s="52">
        <f t="shared" si="0"/>
        <v>54</v>
      </c>
      <c r="B64" s="39" t="s">
        <v>62</v>
      </c>
      <c r="C64" s="40" t="s">
        <v>60</v>
      </c>
      <c r="D64" s="46">
        <v>250</v>
      </c>
      <c r="E64" s="9"/>
    </row>
    <row r="65" spans="1:5" s="7" customFormat="1" ht="15">
      <c r="A65" s="52">
        <f t="shared" si="0"/>
        <v>55</v>
      </c>
      <c r="B65" s="39" t="s">
        <v>63</v>
      </c>
      <c r="C65" s="40" t="s">
        <v>64</v>
      </c>
      <c r="D65" s="46">
        <v>100</v>
      </c>
      <c r="E65" s="9"/>
    </row>
    <row r="66" spans="1:5" s="7" customFormat="1" ht="15">
      <c r="A66" s="52">
        <f t="shared" si="0"/>
        <v>56</v>
      </c>
      <c r="B66" s="39" t="s">
        <v>65</v>
      </c>
      <c r="C66" s="40" t="s">
        <v>60</v>
      </c>
      <c r="D66" s="46">
        <v>300</v>
      </c>
      <c r="E66" s="9"/>
    </row>
    <row r="67" spans="1:5" s="5" customFormat="1" ht="18">
      <c r="A67" s="132" t="s">
        <v>66</v>
      </c>
      <c r="B67" s="133"/>
      <c r="C67" s="133"/>
      <c r="D67" s="134"/>
      <c r="E67" s="10"/>
    </row>
    <row r="68" spans="1:5" s="5" customFormat="1" ht="15">
      <c r="A68" s="113" t="s">
        <v>67</v>
      </c>
      <c r="B68" s="114"/>
      <c r="C68" s="114"/>
      <c r="D68" s="115"/>
      <c r="E68" s="11"/>
    </row>
    <row r="69" spans="1:5" s="7" customFormat="1" ht="15">
      <c r="A69" s="113" t="s">
        <v>68</v>
      </c>
      <c r="B69" s="114"/>
      <c r="C69" s="114"/>
      <c r="D69" s="115"/>
      <c r="E69" s="17" t="e">
        <f>ROUND(SUM(#REF!*5),2)</f>
        <v>#REF!</v>
      </c>
    </row>
    <row r="70" spans="1:5" s="7" customFormat="1" ht="15">
      <c r="A70" s="52" t="e">
        <f>#REF!+1</f>
        <v>#REF!</v>
      </c>
      <c r="B70" s="39" t="s">
        <v>69</v>
      </c>
      <c r="C70" s="40" t="s">
        <v>19</v>
      </c>
      <c r="D70" s="46">
        <f>250*3</f>
        <v>750</v>
      </c>
      <c r="E70" s="17" t="e">
        <f>ROUND(SUM(#REF!*2),2)</f>
        <v>#REF!</v>
      </c>
    </row>
    <row r="71" spans="1:5" s="7" customFormat="1" ht="15.75" customHeight="1">
      <c r="A71" s="52" t="e">
        <f>A70+1</f>
        <v>#REF!</v>
      </c>
      <c r="B71" s="39" t="s">
        <v>70</v>
      </c>
      <c r="C71" s="40" t="s">
        <v>19</v>
      </c>
      <c r="D71" s="46">
        <v>500</v>
      </c>
      <c r="E71" s="17" t="e">
        <f>ROUND(SUM(#REF!*1.5),2)</f>
        <v>#REF!</v>
      </c>
    </row>
    <row r="72" spans="1:5" s="5" customFormat="1" ht="23.25">
      <c r="A72" s="113" t="s">
        <v>71</v>
      </c>
      <c r="B72" s="114"/>
      <c r="C72" s="114"/>
      <c r="D72" s="115"/>
      <c r="E72" s="12"/>
    </row>
    <row r="73" spans="1:5" s="7" customFormat="1" ht="19.5">
      <c r="A73" s="135" t="s">
        <v>73</v>
      </c>
      <c r="B73" s="136"/>
      <c r="C73" s="136"/>
      <c r="D73" s="137"/>
    </row>
    <row r="74" spans="1:5" s="7" customFormat="1" ht="15.75">
      <c r="A74" s="116" t="s">
        <v>74</v>
      </c>
      <c r="B74" s="117"/>
      <c r="C74" s="117"/>
      <c r="D74" s="118"/>
    </row>
    <row r="75" spans="1:5" s="5" customFormat="1" ht="15" customHeight="1">
      <c r="A75" s="52">
        <v>96</v>
      </c>
      <c r="B75" s="39" t="s">
        <v>75</v>
      </c>
      <c r="C75" s="40" t="s">
        <v>76</v>
      </c>
      <c r="D75" s="46">
        <v>250</v>
      </c>
    </row>
    <row r="76" spans="1:5" s="7" customFormat="1" ht="15">
      <c r="A76" s="52">
        <v>97</v>
      </c>
      <c r="B76" s="39" t="s">
        <v>77</v>
      </c>
      <c r="C76" s="40" t="s">
        <v>76</v>
      </c>
      <c r="D76" s="46">
        <v>250</v>
      </c>
    </row>
    <row r="77" spans="1:5" s="7" customFormat="1" ht="15">
      <c r="A77" s="52">
        <v>98</v>
      </c>
      <c r="B77" s="39" t="s">
        <v>78</v>
      </c>
      <c r="C77" s="40" t="s">
        <v>76</v>
      </c>
      <c r="D77" s="46">
        <v>250</v>
      </c>
    </row>
    <row r="78" spans="1:5" s="5" customFormat="1" ht="15">
      <c r="A78" s="52">
        <f>A77+1</f>
        <v>99</v>
      </c>
      <c r="B78" s="39" t="s">
        <v>79</v>
      </c>
      <c r="C78" s="40" t="s">
        <v>76</v>
      </c>
      <c r="D78" s="46">
        <v>250</v>
      </c>
    </row>
    <row r="79" spans="1:5" s="7" customFormat="1" ht="15">
      <c r="A79" s="52">
        <f>A78+1</f>
        <v>100</v>
      </c>
      <c r="B79" s="39" t="s">
        <v>80</v>
      </c>
      <c r="C79" s="40" t="s">
        <v>76</v>
      </c>
      <c r="D79" s="46">
        <v>250</v>
      </c>
    </row>
    <row r="80" spans="1:5" s="7" customFormat="1" ht="15">
      <c r="A80" s="52">
        <v>101</v>
      </c>
      <c r="B80" s="39" t="s">
        <v>81</v>
      </c>
      <c r="C80" s="40" t="s">
        <v>76</v>
      </c>
      <c r="D80" s="46">
        <v>250</v>
      </c>
    </row>
    <row r="81" spans="1:4" s="7" customFormat="1" ht="15.75" customHeight="1">
      <c r="A81" s="52">
        <v>102</v>
      </c>
      <c r="B81" s="39" t="s">
        <v>82</v>
      </c>
      <c r="C81" s="40" t="s">
        <v>76</v>
      </c>
      <c r="D81" s="46">
        <v>250</v>
      </c>
    </row>
    <row r="82" spans="1:4" s="7" customFormat="1" ht="15">
      <c r="A82" s="52">
        <v>103</v>
      </c>
      <c r="B82" s="39" t="s">
        <v>83</v>
      </c>
      <c r="C82" s="40" t="s">
        <v>76</v>
      </c>
      <c r="D82" s="46">
        <v>250</v>
      </c>
    </row>
    <row r="83" spans="1:4" s="7" customFormat="1" ht="15">
      <c r="A83" s="52">
        <v>104</v>
      </c>
      <c r="B83" s="39" t="s">
        <v>84</v>
      </c>
      <c r="C83" s="40" t="s">
        <v>76</v>
      </c>
      <c r="D83" s="46">
        <v>200</v>
      </c>
    </row>
    <row r="84" spans="1:4" s="5" customFormat="1" ht="15">
      <c r="A84" s="52">
        <v>105</v>
      </c>
      <c r="B84" s="43" t="s">
        <v>467</v>
      </c>
      <c r="C84" s="44" t="s">
        <v>445</v>
      </c>
      <c r="D84" s="47">
        <v>450</v>
      </c>
    </row>
    <row r="85" spans="1:4" s="7" customFormat="1" ht="15">
      <c r="A85" s="52">
        <v>106</v>
      </c>
      <c r="B85" s="43" t="s">
        <v>417</v>
      </c>
      <c r="C85" s="44" t="s">
        <v>468</v>
      </c>
      <c r="D85" s="47">
        <v>250</v>
      </c>
    </row>
    <row r="86" spans="1:4" s="7" customFormat="1" ht="15.75">
      <c r="A86" s="116" t="s">
        <v>85</v>
      </c>
      <c r="B86" s="117"/>
      <c r="C86" s="117"/>
      <c r="D86" s="118"/>
    </row>
    <row r="87" spans="1:4" s="7" customFormat="1" ht="15">
      <c r="A87" s="52">
        <v>107</v>
      </c>
      <c r="B87" s="39" t="s">
        <v>86</v>
      </c>
      <c r="C87" s="40" t="s">
        <v>76</v>
      </c>
      <c r="D87" s="46">
        <v>450</v>
      </c>
    </row>
    <row r="88" spans="1:4" s="7" customFormat="1" ht="15.75">
      <c r="A88" s="116" t="s">
        <v>87</v>
      </c>
      <c r="B88" s="117"/>
      <c r="C88" s="117"/>
      <c r="D88" s="118"/>
    </row>
    <row r="89" spans="1:4" s="7" customFormat="1" ht="15">
      <c r="A89" s="52">
        <f>A87+1</f>
        <v>108</v>
      </c>
      <c r="B89" s="39" t="s">
        <v>88</v>
      </c>
      <c r="C89" s="40" t="s">
        <v>76</v>
      </c>
      <c r="D89" s="46">
        <v>100</v>
      </c>
    </row>
    <row r="90" spans="1:4" s="7" customFormat="1" ht="15">
      <c r="A90" s="52">
        <f>A89+1</f>
        <v>109</v>
      </c>
      <c r="B90" s="39" t="s">
        <v>89</v>
      </c>
      <c r="C90" s="40" t="s">
        <v>76</v>
      </c>
      <c r="D90" s="46">
        <v>100</v>
      </c>
    </row>
    <row r="91" spans="1:4" s="7" customFormat="1" ht="15.75">
      <c r="A91" s="116" t="s">
        <v>90</v>
      </c>
      <c r="B91" s="117"/>
      <c r="C91" s="117"/>
      <c r="D91" s="118"/>
    </row>
    <row r="92" spans="1:4" s="7" customFormat="1" ht="15">
      <c r="A92" s="52">
        <f>A90+1</f>
        <v>110</v>
      </c>
      <c r="B92" s="39" t="s">
        <v>351</v>
      </c>
      <c r="C92" s="40" t="s">
        <v>11</v>
      </c>
      <c r="D92" s="46">
        <v>500</v>
      </c>
    </row>
    <row r="93" spans="1:4" s="7" customFormat="1" ht="15">
      <c r="A93" s="52">
        <f>A92+1</f>
        <v>111</v>
      </c>
      <c r="B93" s="39" t="s">
        <v>469</v>
      </c>
      <c r="C93" s="40" t="s">
        <v>91</v>
      </c>
      <c r="D93" s="46">
        <v>180</v>
      </c>
    </row>
    <row r="94" spans="1:4" s="7" customFormat="1" ht="15.75">
      <c r="A94" s="116" t="s">
        <v>92</v>
      </c>
      <c r="B94" s="117"/>
      <c r="C94" s="117"/>
      <c r="D94" s="118"/>
    </row>
    <row r="95" spans="1:4" s="7" customFormat="1" ht="15.75" customHeight="1">
      <c r="A95" s="52">
        <f>A93+1</f>
        <v>112</v>
      </c>
      <c r="B95" s="39" t="s">
        <v>350</v>
      </c>
      <c r="C95" s="40" t="s">
        <v>11</v>
      </c>
      <c r="D95" s="46">
        <v>550</v>
      </c>
    </row>
    <row r="96" spans="1:4" s="7" customFormat="1" ht="15">
      <c r="A96" s="52">
        <v>113</v>
      </c>
      <c r="B96" s="39" t="s">
        <v>93</v>
      </c>
      <c r="C96" s="40" t="s">
        <v>76</v>
      </c>
      <c r="D96" s="46">
        <v>350</v>
      </c>
    </row>
    <row r="97" spans="1:5" s="7" customFormat="1" ht="30">
      <c r="A97" s="52">
        <v>114</v>
      </c>
      <c r="B97" s="39" t="s">
        <v>94</v>
      </c>
      <c r="C97" s="40" t="s">
        <v>76</v>
      </c>
      <c r="D97" s="46">
        <v>300</v>
      </c>
    </row>
    <row r="98" spans="1:5" s="5" customFormat="1" ht="30">
      <c r="A98" s="52">
        <f t="shared" ref="A98:A115" si="1">A97+1</f>
        <v>115</v>
      </c>
      <c r="B98" s="39" t="s">
        <v>95</v>
      </c>
      <c r="C98" s="40" t="s">
        <v>76</v>
      </c>
      <c r="D98" s="46">
        <v>300</v>
      </c>
    </row>
    <row r="99" spans="1:5" s="7" customFormat="1" ht="15">
      <c r="A99" s="52">
        <f t="shared" si="1"/>
        <v>116</v>
      </c>
      <c r="B99" s="39" t="s">
        <v>96</v>
      </c>
      <c r="C99" s="40" t="s">
        <v>76</v>
      </c>
      <c r="D99" s="46">
        <v>600</v>
      </c>
    </row>
    <row r="100" spans="1:5" s="7" customFormat="1" ht="15">
      <c r="A100" s="52">
        <f t="shared" si="1"/>
        <v>117</v>
      </c>
      <c r="B100" s="39" t="s">
        <v>97</v>
      </c>
      <c r="C100" s="40" t="s">
        <v>76</v>
      </c>
      <c r="D100" s="46">
        <v>500</v>
      </c>
    </row>
    <row r="101" spans="1:5" s="7" customFormat="1" ht="15">
      <c r="A101" s="52">
        <f t="shared" si="1"/>
        <v>118</v>
      </c>
      <c r="B101" s="39" t="s">
        <v>98</v>
      </c>
      <c r="C101" s="40" t="s">
        <v>76</v>
      </c>
      <c r="D101" s="46">
        <v>550</v>
      </c>
    </row>
    <row r="102" spans="1:5" s="7" customFormat="1" ht="15">
      <c r="A102" s="52">
        <f t="shared" si="1"/>
        <v>119</v>
      </c>
      <c r="B102" s="39" t="s">
        <v>99</v>
      </c>
      <c r="C102" s="40" t="s">
        <v>76</v>
      </c>
      <c r="D102" s="46">
        <v>150</v>
      </c>
      <c r="E102" s="17">
        <v>380.1</v>
      </c>
    </row>
    <row r="103" spans="1:5" s="7" customFormat="1" ht="15">
      <c r="A103" s="52">
        <f t="shared" si="1"/>
        <v>120</v>
      </c>
      <c r="B103" s="39" t="s">
        <v>100</v>
      </c>
      <c r="C103" s="40" t="s">
        <v>76</v>
      </c>
      <c r="D103" s="46">
        <v>250</v>
      </c>
      <c r="E103" s="17">
        <v>338.64</v>
      </c>
    </row>
    <row r="104" spans="1:5" s="7" customFormat="1" ht="15">
      <c r="A104" s="52">
        <f t="shared" si="1"/>
        <v>121</v>
      </c>
      <c r="B104" s="39" t="s">
        <v>101</v>
      </c>
      <c r="C104" s="40" t="s">
        <v>76</v>
      </c>
      <c r="D104" s="46">
        <v>170</v>
      </c>
      <c r="E104" s="17">
        <v>243.76</v>
      </c>
    </row>
    <row r="105" spans="1:5" s="5" customFormat="1" ht="23.25">
      <c r="A105" s="52">
        <f t="shared" si="1"/>
        <v>122</v>
      </c>
      <c r="B105" s="39" t="s">
        <v>102</v>
      </c>
      <c r="C105" s="40" t="s">
        <v>76</v>
      </c>
      <c r="D105" s="46">
        <v>200</v>
      </c>
      <c r="E105" s="12"/>
    </row>
    <row r="106" spans="1:5" s="5" customFormat="1" ht="16.5">
      <c r="A106" s="52">
        <f t="shared" si="1"/>
        <v>123</v>
      </c>
      <c r="B106" s="39" t="s">
        <v>103</v>
      </c>
      <c r="C106" s="40" t="s">
        <v>76</v>
      </c>
      <c r="D106" s="46">
        <v>170</v>
      </c>
      <c r="E106" s="8"/>
    </row>
    <row r="107" spans="1:5" s="7" customFormat="1" ht="30">
      <c r="A107" s="52">
        <f t="shared" si="1"/>
        <v>124</v>
      </c>
      <c r="B107" s="39" t="s">
        <v>104</v>
      </c>
      <c r="C107" s="40" t="s">
        <v>76</v>
      </c>
      <c r="D107" s="46">
        <v>600</v>
      </c>
      <c r="E107" s="17">
        <v>36.65</v>
      </c>
    </row>
    <row r="108" spans="1:5" s="7" customFormat="1" ht="15">
      <c r="A108" s="52">
        <f t="shared" si="1"/>
        <v>125</v>
      </c>
      <c r="B108" s="39" t="s">
        <v>105</v>
      </c>
      <c r="C108" s="40" t="s">
        <v>76</v>
      </c>
      <c r="D108" s="46">
        <v>250</v>
      </c>
      <c r="E108" s="17">
        <v>80.819999999999993</v>
      </c>
    </row>
    <row r="109" spans="1:5" s="7" customFormat="1" ht="15">
      <c r="A109" s="52">
        <f t="shared" si="1"/>
        <v>126</v>
      </c>
      <c r="B109" s="39" t="s">
        <v>106</v>
      </c>
      <c r="C109" s="40" t="s">
        <v>76</v>
      </c>
      <c r="D109" s="46">
        <v>170</v>
      </c>
      <c r="E109" s="17">
        <v>81.400000000000006</v>
      </c>
    </row>
    <row r="110" spans="1:5" s="7" customFormat="1" ht="15">
      <c r="A110" s="52">
        <f t="shared" si="1"/>
        <v>127</v>
      </c>
      <c r="B110" s="39" t="s">
        <v>107</v>
      </c>
      <c r="C110" s="40" t="s">
        <v>108</v>
      </c>
      <c r="D110" s="46">
        <v>45</v>
      </c>
      <c r="E110" s="17">
        <v>41.51</v>
      </c>
    </row>
    <row r="111" spans="1:5" s="7" customFormat="1" ht="15">
      <c r="A111" s="52">
        <f t="shared" si="1"/>
        <v>128</v>
      </c>
      <c r="B111" s="39" t="s">
        <v>109</v>
      </c>
      <c r="C111" s="40" t="s">
        <v>76</v>
      </c>
      <c r="D111" s="46">
        <v>150</v>
      </c>
      <c r="E111" s="17">
        <v>86.7</v>
      </c>
    </row>
    <row r="112" spans="1:5" s="7" customFormat="1" ht="15">
      <c r="A112" s="52">
        <f t="shared" si="1"/>
        <v>129</v>
      </c>
      <c r="B112" s="39" t="s">
        <v>110</v>
      </c>
      <c r="C112" s="40" t="s">
        <v>76</v>
      </c>
      <c r="D112" s="46">
        <v>150</v>
      </c>
      <c r="E112" s="17">
        <v>43.01</v>
      </c>
    </row>
    <row r="113" spans="1:14" s="7" customFormat="1" ht="15">
      <c r="A113" s="52">
        <f t="shared" si="1"/>
        <v>130</v>
      </c>
      <c r="B113" s="39" t="s">
        <v>111</v>
      </c>
      <c r="C113" s="40" t="s">
        <v>76</v>
      </c>
      <c r="D113" s="46">
        <v>150</v>
      </c>
      <c r="E113" s="17">
        <v>42.95</v>
      </c>
    </row>
    <row r="114" spans="1:14" s="7" customFormat="1" ht="15">
      <c r="A114" s="52">
        <f t="shared" si="1"/>
        <v>131</v>
      </c>
      <c r="B114" s="39" t="s">
        <v>112</v>
      </c>
      <c r="C114" s="40" t="s">
        <v>76</v>
      </c>
      <c r="D114" s="46">
        <v>150</v>
      </c>
      <c r="E114" s="17">
        <v>168.98</v>
      </c>
    </row>
    <row r="115" spans="1:14" s="7" customFormat="1" ht="15">
      <c r="A115" s="52">
        <f t="shared" si="1"/>
        <v>132</v>
      </c>
      <c r="B115" s="39" t="s">
        <v>113</v>
      </c>
      <c r="C115" s="40" t="s">
        <v>76</v>
      </c>
      <c r="D115" s="46">
        <v>150</v>
      </c>
      <c r="E115" s="17"/>
    </row>
    <row r="116" spans="1:14" s="7" customFormat="1" ht="15">
      <c r="A116" s="113" t="s">
        <v>114</v>
      </c>
      <c r="B116" s="114"/>
      <c r="C116" s="114"/>
      <c r="D116" s="115"/>
      <c r="E116" s="17">
        <v>152.88</v>
      </c>
    </row>
    <row r="117" spans="1:14" s="7" customFormat="1" ht="15">
      <c r="A117" s="52">
        <v>133</v>
      </c>
      <c r="B117" s="39" t="s">
        <v>115</v>
      </c>
      <c r="C117" s="40" t="s">
        <v>445</v>
      </c>
      <c r="D117" s="46">
        <v>500</v>
      </c>
      <c r="E117" s="9"/>
    </row>
    <row r="118" spans="1:14" s="5" customFormat="1" ht="16.5">
      <c r="A118" s="116" t="s">
        <v>548</v>
      </c>
      <c r="B118" s="117"/>
      <c r="C118" s="117"/>
      <c r="D118" s="118"/>
      <c r="E118" s="8"/>
    </row>
    <row r="119" spans="1:14" s="7" customFormat="1" ht="15">
      <c r="A119" s="52">
        <f>A117+1</f>
        <v>134</v>
      </c>
      <c r="B119" s="39" t="s">
        <v>352</v>
      </c>
      <c r="C119" s="40" t="s">
        <v>11</v>
      </c>
      <c r="D119" s="46">
        <v>500</v>
      </c>
      <c r="E119" s="17">
        <v>319.07</v>
      </c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1:14" s="5" customFormat="1" ht="16.5">
      <c r="A120" s="116" t="s">
        <v>547</v>
      </c>
      <c r="B120" s="117"/>
      <c r="C120" s="117"/>
      <c r="D120" s="118"/>
      <c r="E120" s="8"/>
    </row>
    <row r="121" spans="1:14" s="7" customFormat="1" ht="15">
      <c r="A121" s="52">
        <v>135</v>
      </c>
      <c r="B121" s="39" t="s">
        <v>116</v>
      </c>
      <c r="C121" s="40" t="s">
        <v>117</v>
      </c>
      <c r="D121" s="46">
        <v>250</v>
      </c>
      <c r="E121" s="17">
        <v>36.89</v>
      </c>
    </row>
    <row r="122" spans="1:14" s="7" customFormat="1" ht="15">
      <c r="A122" s="52">
        <f t="shared" ref="A122:A123" si="2">A121+1</f>
        <v>136</v>
      </c>
      <c r="B122" s="39" t="s">
        <v>497</v>
      </c>
      <c r="C122" s="40" t="s">
        <v>76</v>
      </c>
      <c r="D122" s="46">
        <v>250</v>
      </c>
      <c r="E122" s="17">
        <v>36.89</v>
      </c>
    </row>
    <row r="123" spans="1:14" s="5" customFormat="1" ht="16.5">
      <c r="A123" s="125">
        <f t="shared" si="2"/>
        <v>137</v>
      </c>
      <c r="B123" s="39" t="s">
        <v>498</v>
      </c>
      <c r="C123" s="40"/>
      <c r="D123" s="46"/>
      <c r="E123" s="8"/>
    </row>
    <row r="124" spans="1:14" s="7" customFormat="1" ht="15">
      <c r="A124" s="125"/>
      <c r="B124" s="39" t="s">
        <v>499</v>
      </c>
      <c r="C124" s="40" t="s">
        <v>76</v>
      </c>
      <c r="D124" s="46">
        <v>200</v>
      </c>
      <c r="E124" s="17">
        <v>83.61</v>
      </c>
    </row>
    <row r="125" spans="1:14" s="7" customFormat="1" ht="15">
      <c r="A125" s="125"/>
      <c r="B125" s="39" t="s">
        <v>500</v>
      </c>
      <c r="C125" s="40" t="s">
        <v>76</v>
      </c>
      <c r="D125" s="46">
        <v>300</v>
      </c>
      <c r="E125" s="17">
        <v>89.44</v>
      </c>
    </row>
    <row r="126" spans="1:14" s="5" customFormat="1" ht="16.5">
      <c r="A126" s="125"/>
      <c r="B126" s="39" t="s">
        <v>501</v>
      </c>
      <c r="C126" s="40" t="s">
        <v>76</v>
      </c>
      <c r="D126" s="46">
        <v>400</v>
      </c>
      <c r="E126" s="4"/>
    </row>
    <row r="127" spans="1:14" s="7" customFormat="1" ht="15">
      <c r="A127" s="52">
        <v>138</v>
      </c>
      <c r="B127" s="39" t="s">
        <v>502</v>
      </c>
      <c r="C127" s="40" t="s">
        <v>76</v>
      </c>
      <c r="D127" s="46">
        <v>50</v>
      </c>
      <c r="E127" s="17">
        <v>254.61</v>
      </c>
    </row>
    <row r="128" spans="1:14" s="7" customFormat="1" ht="30">
      <c r="A128" s="125">
        <f t="shared" ref="A128" si="3">A127+1</f>
        <v>139</v>
      </c>
      <c r="B128" s="39" t="s">
        <v>503</v>
      </c>
      <c r="C128" s="40"/>
      <c r="D128" s="46"/>
      <c r="E128" s="17">
        <v>188.32</v>
      </c>
    </row>
    <row r="129" spans="1:5" s="7" customFormat="1" ht="15">
      <c r="A129" s="125"/>
      <c r="B129" s="39" t="s">
        <v>504</v>
      </c>
      <c r="C129" s="40" t="s">
        <v>118</v>
      </c>
      <c r="D129" s="46">
        <v>1000</v>
      </c>
      <c r="E129" s="17">
        <v>196.02</v>
      </c>
    </row>
    <row r="130" spans="1:5" s="7" customFormat="1" ht="15">
      <c r="A130" s="125"/>
      <c r="B130" s="39" t="s">
        <v>505</v>
      </c>
      <c r="C130" s="44" t="s">
        <v>506</v>
      </c>
      <c r="D130" s="46">
        <v>1100</v>
      </c>
      <c r="E130" s="17">
        <v>239.03</v>
      </c>
    </row>
    <row r="131" spans="1:5" s="7" customFormat="1" ht="15">
      <c r="A131" s="125">
        <v>140</v>
      </c>
      <c r="B131" s="39" t="s">
        <v>507</v>
      </c>
      <c r="C131" s="44"/>
      <c r="D131" s="46"/>
      <c r="E131" s="17">
        <v>402.39</v>
      </c>
    </row>
    <row r="132" spans="1:5" s="7" customFormat="1" ht="15">
      <c r="A132" s="125"/>
      <c r="B132" s="39" t="s">
        <v>504</v>
      </c>
      <c r="C132" s="44" t="s">
        <v>118</v>
      </c>
      <c r="D132" s="46">
        <v>1100</v>
      </c>
      <c r="E132" s="17">
        <v>400.14</v>
      </c>
    </row>
    <row r="133" spans="1:5" s="7" customFormat="1" ht="15">
      <c r="A133" s="125"/>
      <c r="B133" s="39" t="s">
        <v>505</v>
      </c>
      <c r="C133" s="44" t="s">
        <v>506</v>
      </c>
      <c r="D133" s="46">
        <v>1200</v>
      </c>
      <c r="E133" s="17">
        <v>247.58</v>
      </c>
    </row>
    <row r="134" spans="1:5" s="7" customFormat="1" ht="15">
      <c r="A134" s="125"/>
      <c r="B134" s="39" t="s">
        <v>508</v>
      </c>
      <c r="C134" s="44" t="s">
        <v>509</v>
      </c>
      <c r="D134" s="46">
        <v>1300</v>
      </c>
      <c r="E134" s="17">
        <v>80.33</v>
      </c>
    </row>
    <row r="135" spans="1:5" s="7" customFormat="1" ht="30">
      <c r="A135" s="125">
        <v>141</v>
      </c>
      <c r="B135" s="39" t="s">
        <v>510</v>
      </c>
      <c r="C135" s="44"/>
      <c r="D135" s="46"/>
      <c r="E135" s="17">
        <v>128.94</v>
      </c>
    </row>
    <row r="136" spans="1:5" s="7" customFormat="1" ht="15">
      <c r="A136" s="125"/>
      <c r="B136" s="39" t="s">
        <v>504</v>
      </c>
      <c r="C136" s="44" t="s">
        <v>118</v>
      </c>
      <c r="D136" s="46">
        <v>1300</v>
      </c>
      <c r="E136" s="17">
        <v>94.82</v>
      </c>
    </row>
    <row r="137" spans="1:5" s="7" customFormat="1" ht="15">
      <c r="A137" s="125"/>
      <c r="B137" s="39" t="s">
        <v>505</v>
      </c>
      <c r="C137" s="44" t="s">
        <v>506</v>
      </c>
      <c r="D137" s="46">
        <v>1400</v>
      </c>
      <c r="E137" s="17">
        <v>96.73</v>
      </c>
    </row>
    <row r="138" spans="1:5" s="7" customFormat="1" ht="15">
      <c r="A138" s="125"/>
      <c r="B138" s="39" t="s">
        <v>508</v>
      </c>
      <c r="C138" s="44" t="s">
        <v>509</v>
      </c>
      <c r="D138" s="46">
        <v>1500</v>
      </c>
      <c r="E138" s="17">
        <v>94.84</v>
      </c>
    </row>
    <row r="139" spans="1:5" s="7" customFormat="1" ht="15">
      <c r="A139" s="125">
        <v>142</v>
      </c>
      <c r="B139" s="39" t="s">
        <v>549</v>
      </c>
      <c r="C139" s="40"/>
      <c r="D139" s="46"/>
      <c r="E139" s="17">
        <v>161.74</v>
      </c>
    </row>
    <row r="140" spans="1:5" s="7" customFormat="1" ht="15">
      <c r="A140" s="125"/>
      <c r="B140" s="39" t="s">
        <v>504</v>
      </c>
      <c r="C140" s="44" t="s">
        <v>118</v>
      </c>
      <c r="D140" s="46">
        <v>1400</v>
      </c>
      <c r="E140" s="17">
        <v>83.74</v>
      </c>
    </row>
    <row r="141" spans="1:5" s="7" customFormat="1" ht="15">
      <c r="A141" s="125"/>
      <c r="B141" s="39" t="s">
        <v>505</v>
      </c>
      <c r="C141" s="44" t="s">
        <v>506</v>
      </c>
      <c r="D141" s="46">
        <v>1500</v>
      </c>
      <c r="E141" s="17">
        <v>57.11</v>
      </c>
    </row>
    <row r="142" spans="1:5" s="7" customFormat="1" ht="15">
      <c r="A142" s="125"/>
      <c r="B142" s="39" t="s">
        <v>508</v>
      </c>
      <c r="C142" s="44" t="s">
        <v>509</v>
      </c>
      <c r="D142" s="46">
        <v>1600</v>
      </c>
      <c r="E142" s="17"/>
    </row>
    <row r="143" spans="1:5" s="7" customFormat="1" ht="15">
      <c r="A143" s="125">
        <v>143</v>
      </c>
      <c r="B143" s="39" t="s">
        <v>511</v>
      </c>
      <c r="C143" s="40"/>
      <c r="D143" s="46"/>
      <c r="E143" s="17">
        <v>99.67</v>
      </c>
    </row>
    <row r="144" spans="1:5" s="7" customFormat="1" ht="15">
      <c r="A144" s="125"/>
      <c r="B144" s="39" t="s">
        <v>512</v>
      </c>
      <c r="C144" s="40" t="s">
        <v>76</v>
      </c>
      <c r="D144" s="46">
        <v>900</v>
      </c>
      <c r="E144" s="17">
        <v>119.74</v>
      </c>
    </row>
    <row r="145" spans="1:5" s="7" customFormat="1" ht="15">
      <c r="A145" s="125"/>
      <c r="B145" s="39" t="s">
        <v>513</v>
      </c>
      <c r="C145" s="40" t="s">
        <v>76</v>
      </c>
      <c r="D145" s="46">
        <v>1000</v>
      </c>
      <c r="E145" s="17">
        <v>98.61</v>
      </c>
    </row>
    <row r="146" spans="1:5" s="7" customFormat="1" ht="15">
      <c r="A146" s="52">
        <v>144</v>
      </c>
      <c r="B146" s="39" t="s">
        <v>514</v>
      </c>
      <c r="C146" s="40" t="s">
        <v>76</v>
      </c>
      <c r="D146" s="46">
        <v>150</v>
      </c>
      <c r="E146" s="17">
        <v>80.22</v>
      </c>
    </row>
    <row r="147" spans="1:5" s="7" customFormat="1" ht="15">
      <c r="A147" s="125">
        <v>145</v>
      </c>
      <c r="B147" s="39" t="s">
        <v>515</v>
      </c>
      <c r="C147" s="40"/>
      <c r="D147" s="46"/>
      <c r="E147" s="17">
        <v>75.040000000000006</v>
      </c>
    </row>
    <row r="148" spans="1:5" s="5" customFormat="1" ht="30.75">
      <c r="A148" s="125"/>
      <c r="B148" s="39" t="s">
        <v>504</v>
      </c>
      <c r="C148" s="40" t="s">
        <v>76</v>
      </c>
      <c r="D148" s="46">
        <v>2000</v>
      </c>
      <c r="E148" s="38"/>
    </row>
    <row r="149" spans="1:5" s="7" customFormat="1" ht="15">
      <c r="A149" s="125"/>
      <c r="B149" s="39" t="s">
        <v>505</v>
      </c>
      <c r="C149" s="40" t="s">
        <v>76</v>
      </c>
      <c r="D149" s="46">
        <v>2100</v>
      </c>
      <c r="E149" s="17">
        <v>134.71</v>
      </c>
    </row>
    <row r="150" spans="1:5" s="5" customFormat="1" ht="16.5">
      <c r="A150" s="125"/>
      <c r="B150" s="39" t="s">
        <v>513</v>
      </c>
      <c r="C150" s="40" t="s">
        <v>76</v>
      </c>
      <c r="D150" s="46">
        <v>2200</v>
      </c>
      <c r="E150" s="8"/>
    </row>
    <row r="151" spans="1:5" s="7" customFormat="1" ht="15">
      <c r="A151" s="125">
        <v>146</v>
      </c>
      <c r="B151" s="39" t="s">
        <v>516</v>
      </c>
      <c r="C151" s="40"/>
      <c r="D151" s="46"/>
      <c r="E151" s="17">
        <v>153.9</v>
      </c>
    </row>
    <row r="152" spans="1:5" s="5" customFormat="1" ht="16.5">
      <c r="A152" s="125"/>
      <c r="B152" s="39" t="s">
        <v>504</v>
      </c>
      <c r="C152" s="40" t="s">
        <v>76</v>
      </c>
      <c r="D152" s="46">
        <v>2400</v>
      </c>
      <c r="E152" s="8"/>
    </row>
    <row r="153" spans="1:5" s="5" customFormat="1" ht="16.5">
      <c r="A153" s="125"/>
      <c r="B153" s="39" t="s">
        <v>505</v>
      </c>
      <c r="C153" s="40" t="s">
        <v>76</v>
      </c>
      <c r="D153" s="46">
        <v>2500</v>
      </c>
      <c r="E153" s="8"/>
    </row>
    <row r="154" spans="1:5" s="5" customFormat="1" ht="16.5">
      <c r="A154" s="125"/>
      <c r="B154" s="39" t="s">
        <v>513</v>
      </c>
      <c r="C154" s="40" t="s">
        <v>76</v>
      </c>
      <c r="D154" s="46">
        <v>2600</v>
      </c>
      <c r="E154" s="8"/>
    </row>
    <row r="155" spans="1:5" s="7" customFormat="1" ht="36" customHeight="1">
      <c r="A155" s="125">
        <v>147</v>
      </c>
      <c r="B155" s="39" t="s">
        <v>517</v>
      </c>
      <c r="C155" s="40"/>
      <c r="D155" s="46"/>
      <c r="E155" s="17" t="s">
        <v>126</v>
      </c>
    </row>
    <row r="156" spans="1:5" s="7" customFormat="1" ht="15">
      <c r="A156" s="125"/>
      <c r="B156" s="39" t="s">
        <v>504</v>
      </c>
      <c r="C156" s="40" t="s">
        <v>76</v>
      </c>
      <c r="D156" s="46">
        <v>2800</v>
      </c>
      <c r="E156" s="17">
        <v>336.44</v>
      </c>
    </row>
    <row r="157" spans="1:5" s="7" customFormat="1" ht="15">
      <c r="A157" s="125"/>
      <c r="B157" s="39" t="s">
        <v>505</v>
      </c>
      <c r="C157" s="40" t="s">
        <v>76</v>
      </c>
      <c r="D157" s="46">
        <v>2900</v>
      </c>
      <c r="E157" s="17">
        <v>217.54</v>
      </c>
    </row>
    <row r="158" spans="1:5" s="7" customFormat="1" ht="15">
      <c r="A158" s="125"/>
      <c r="B158" s="39" t="s">
        <v>513</v>
      </c>
      <c r="C158" s="40" t="s">
        <v>76</v>
      </c>
      <c r="D158" s="46">
        <v>3000</v>
      </c>
      <c r="E158" s="17">
        <v>265.38</v>
      </c>
    </row>
    <row r="159" spans="1:5" s="7" customFormat="1" ht="15">
      <c r="A159" s="52">
        <v>148</v>
      </c>
      <c r="B159" s="39" t="s">
        <v>518</v>
      </c>
      <c r="C159" s="40" t="s">
        <v>76</v>
      </c>
      <c r="D159" s="46">
        <v>450</v>
      </c>
      <c r="E159" s="17">
        <v>217.54</v>
      </c>
    </row>
    <row r="160" spans="1:5" s="7" customFormat="1" ht="15">
      <c r="A160" s="52">
        <v>149</v>
      </c>
      <c r="B160" s="39" t="s">
        <v>519</v>
      </c>
      <c r="C160" s="40" t="s">
        <v>76</v>
      </c>
      <c r="D160" s="46">
        <v>150</v>
      </c>
      <c r="E160" s="17"/>
    </row>
    <row r="161" spans="1:5" s="7" customFormat="1" ht="15">
      <c r="A161" s="52">
        <v>150</v>
      </c>
      <c r="B161" s="39" t="s">
        <v>520</v>
      </c>
      <c r="C161" s="40" t="s">
        <v>76</v>
      </c>
      <c r="D161" s="46">
        <v>300</v>
      </c>
      <c r="E161" s="17"/>
    </row>
    <row r="162" spans="1:5" s="7" customFormat="1" ht="15">
      <c r="A162" s="52">
        <v>151</v>
      </c>
      <c r="B162" s="39" t="s">
        <v>521</v>
      </c>
      <c r="C162" s="40" t="s">
        <v>76</v>
      </c>
      <c r="D162" s="46">
        <v>50</v>
      </c>
      <c r="E162" s="17">
        <v>217.54</v>
      </c>
    </row>
    <row r="163" spans="1:5" s="7" customFormat="1" ht="15">
      <c r="A163" s="52">
        <v>152</v>
      </c>
      <c r="B163" s="39" t="s">
        <v>522</v>
      </c>
      <c r="C163" s="40" t="s">
        <v>76</v>
      </c>
      <c r="D163" s="46">
        <v>100</v>
      </c>
      <c r="E163" s="17">
        <v>217.54</v>
      </c>
    </row>
    <row r="164" spans="1:5" s="7" customFormat="1" ht="15">
      <c r="A164" s="125">
        <v>153</v>
      </c>
      <c r="B164" s="39" t="s">
        <v>523</v>
      </c>
      <c r="C164" s="40"/>
      <c r="D164" s="46"/>
      <c r="E164" s="17"/>
    </row>
    <row r="165" spans="1:5" s="7" customFormat="1" ht="15">
      <c r="A165" s="125"/>
      <c r="B165" s="39" t="s">
        <v>504</v>
      </c>
      <c r="C165" s="40" t="s">
        <v>76</v>
      </c>
      <c r="D165" s="46">
        <v>2600</v>
      </c>
      <c r="E165" s="17">
        <v>376</v>
      </c>
    </row>
    <row r="166" spans="1:5" s="7" customFormat="1" ht="15">
      <c r="A166" s="125"/>
      <c r="B166" s="39" t="s">
        <v>505</v>
      </c>
      <c r="C166" s="40" t="s">
        <v>76</v>
      </c>
      <c r="D166" s="46">
        <v>2700</v>
      </c>
      <c r="E166" s="17">
        <v>250.31</v>
      </c>
    </row>
    <row r="167" spans="1:5" s="33" customFormat="1" ht="15">
      <c r="A167" s="125"/>
      <c r="B167" s="39" t="s">
        <v>513</v>
      </c>
      <c r="C167" s="40" t="s">
        <v>76</v>
      </c>
      <c r="D167" s="46">
        <v>2800</v>
      </c>
      <c r="E167" s="48">
        <v>447.08</v>
      </c>
    </row>
    <row r="168" spans="1:5" s="15" customFormat="1" ht="30">
      <c r="A168" s="125">
        <v>154</v>
      </c>
      <c r="B168" s="39" t="s">
        <v>524</v>
      </c>
      <c r="C168" s="40"/>
      <c r="D168" s="46"/>
      <c r="E168" s="8"/>
    </row>
    <row r="169" spans="1:5" s="7" customFormat="1" ht="15">
      <c r="A169" s="125"/>
      <c r="B169" s="39" t="s">
        <v>504</v>
      </c>
      <c r="C169" s="40" t="s">
        <v>76</v>
      </c>
      <c r="D169" s="46">
        <v>3200</v>
      </c>
      <c r="E169" s="17">
        <v>1061.04</v>
      </c>
    </row>
    <row r="170" spans="1:5" s="7" customFormat="1" ht="15">
      <c r="A170" s="125"/>
      <c r="B170" s="39" t="s">
        <v>505</v>
      </c>
      <c r="C170" s="40" t="s">
        <v>76</v>
      </c>
      <c r="D170" s="46">
        <v>3300</v>
      </c>
      <c r="E170" s="17">
        <v>1005.2</v>
      </c>
    </row>
    <row r="171" spans="1:5" s="7" customFormat="1" ht="15">
      <c r="A171" s="125"/>
      <c r="B171" s="39" t="s">
        <v>513</v>
      </c>
      <c r="C171" s="40" t="s">
        <v>76</v>
      </c>
      <c r="D171" s="46">
        <v>3400</v>
      </c>
      <c r="E171" s="17">
        <v>377.95</v>
      </c>
    </row>
    <row r="172" spans="1:5" s="7" customFormat="1" ht="29.25" customHeight="1">
      <c r="A172" s="125">
        <v>155</v>
      </c>
      <c r="B172" s="39" t="s">
        <v>525</v>
      </c>
      <c r="C172" s="40"/>
      <c r="D172" s="46"/>
      <c r="E172" s="17" t="s">
        <v>141</v>
      </c>
    </row>
    <row r="173" spans="1:5" s="7" customFormat="1" ht="15">
      <c r="A173" s="125"/>
      <c r="B173" s="39" t="s">
        <v>504</v>
      </c>
      <c r="C173" s="40" t="s">
        <v>76</v>
      </c>
      <c r="D173" s="46">
        <v>3800</v>
      </c>
      <c r="E173" s="17">
        <v>860.25</v>
      </c>
    </row>
    <row r="174" spans="1:5" s="7" customFormat="1" ht="15">
      <c r="A174" s="125"/>
      <c r="B174" s="39" t="s">
        <v>505</v>
      </c>
      <c r="C174" s="40" t="s">
        <v>76</v>
      </c>
      <c r="D174" s="46">
        <v>3900</v>
      </c>
      <c r="E174" s="17">
        <v>486.91</v>
      </c>
    </row>
    <row r="175" spans="1:5" s="7" customFormat="1" ht="15">
      <c r="A175" s="125"/>
      <c r="B175" s="39" t="s">
        <v>513</v>
      </c>
      <c r="C175" s="40" t="s">
        <v>76</v>
      </c>
      <c r="D175" s="46">
        <v>4000</v>
      </c>
      <c r="E175" s="17">
        <v>425.32</v>
      </c>
    </row>
    <row r="176" spans="1:5" s="7" customFormat="1" ht="19.5">
      <c r="A176" s="125">
        <v>156</v>
      </c>
      <c r="B176" s="39" t="s">
        <v>526</v>
      </c>
      <c r="C176" s="40"/>
      <c r="D176" s="46"/>
      <c r="E176" s="16"/>
    </row>
    <row r="177" spans="1:5" s="3" customFormat="1" ht="15">
      <c r="A177" s="125"/>
      <c r="B177" s="39" t="s">
        <v>527</v>
      </c>
      <c r="C177" s="40" t="s">
        <v>76</v>
      </c>
      <c r="D177" s="46">
        <v>70</v>
      </c>
      <c r="E177" s="2"/>
    </row>
    <row r="178" spans="1:5" s="3" customFormat="1" ht="15">
      <c r="A178" s="125"/>
      <c r="B178" s="39" t="s">
        <v>528</v>
      </c>
      <c r="C178" s="40" t="s">
        <v>76</v>
      </c>
      <c r="D178" s="46">
        <v>500</v>
      </c>
      <c r="E178" s="2"/>
    </row>
    <row r="179" spans="1:5" s="3" customFormat="1" ht="15">
      <c r="A179" s="125"/>
      <c r="B179" s="39" t="s">
        <v>529</v>
      </c>
      <c r="C179" s="40" t="s">
        <v>76</v>
      </c>
      <c r="D179" s="46">
        <v>900</v>
      </c>
      <c r="E179" s="2"/>
    </row>
    <row r="180" spans="1:5" s="3" customFormat="1" ht="15">
      <c r="A180" s="125"/>
      <c r="B180" s="39" t="s">
        <v>530</v>
      </c>
      <c r="C180" s="40" t="s">
        <v>76</v>
      </c>
      <c r="D180" s="46">
        <v>1100</v>
      </c>
      <c r="E180" s="2"/>
    </row>
    <row r="181" spans="1:5" s="3" customFormat="1" ht="15">
      <c r="A181" s="125"/>
      <c r="B181" s="39" t="s">
        <v>531</v>
      </c>
      <c r="C181" s="40" t="s">
        <v>76</v>
      </c>
      <c r="D181" s="46">
        <v>1400</v>
      </c>
      <c r="E181" s="2"/>
    </row>
    <row r="182" spans="1:5" s="3" customFormat="1" ht="15">
      <c r="A182" s="125"/>
      <c r="B182" s="39" t="s">
        <v>532</v>
      </c>
      <c r="C182" s="40" t="s">
        <v>76</v>
      </c>
      <c r="D182" s="46">
        <v>1700</v>
      </c>
      <c r="E182" s="2"/>
    </row>
    <row r="183" spans="1:5" s="3" customFormat="1" ht="30">
      <c r="A183" s="149">
        <v>157</v>
      </c>
      <c r="B183" s="39" t="s">
        <v>533</v>
      </c>
      <c r="C183" s="40"/>
      <c r="D183" s="46"/>
      <c r="E183" s="2"/>
    </row>
    <row r="184" spans="1:5" s="3" customFormat="1" ht="34.5" customHeight="1">
      <c r="A184" s="150"/>
      <c r="B184" s="39" t="s">
        <v>527</v>
      </c>
      <c r="C184" s="40" t="s">
        <v>76</v>
      </c>
      <c r="D184" s="46">
        <v>50</v>
      </c>
      <c r="E184" s="34"/>
    </row>
    <row r="185" spans="1:5" s="3" customFormat="1" ht="15">
      <c r="A185" s="150"/>
      <c r="B185" s="39" t="s">
        <v>528</v>
      </c>
      <c r="C185" s="40" t="s">
        <v>76</v>
      </c>
      <c r="D185" s="46">
        <v>300</v>
      </c>
      <c r="E185" s="2"/>
    </row>
    <row r="186" spans="1:5" s="3" customFormat="1" ht="15">
      <c r="A186" s="150"/>
      <c r="B186" s="39" t="s">
        <v>529</v>
      </c>
      <c r="C186" s="40" t="s">
        <v>76</v>
      </c>
      <c r="D186" s="46">
        <v>450</v>
      </c>
      <c r="E186" s="2"/>
    </row>
    <row r="187" spans="1:5" s="3" customFormat="1" ht="15">
      <c r="A187" s="150"/>
      <c r="B187" s="39" t="s">
        <v>530</v>
      </c>
      <c r="C187" s="40" t="s">
        <v>76</v>
      </c>
      <c r="D187" s="46">
        <v>600</v>
      </c>
      <c r="E187" s="2"/>
    </row>
    <row r="188" spans="1:5" s="3" customFormat="1" ht="15">
      <c r="A188" s="150"/>
      <c r="B188" s="39" t="s">
        <v>531</v>
      </c>
      <c r="C188" s="40" t="s">
        <v>76</v>
      </c>
      <c r="D188" s="46">
        <v>750</v>
      </c>
      <c r="E188" s="2"/>
    </row>
    <row r="189" spans="1:5" s="3" customFormat="1" ht="15">
      <c r="A189" s="151"/>
      <c r="B189" s="39" t="s">
        <v>532</v>
      </c>
      <c r="C189" s="40" t="s">
        <v>76</v>
      </c>
      <c r="D189" s="46">
        <v>900</v>
      </c>
      <c r="E189" s="2"/>
    </row>
    <row r="190" spans="1:5" s="3" customFormat="1" ht="15">
      <c r="A190" s="125">
        <v>158</v>
      </c>
      <c r="B190" s="39" t="s">
        <v>534</v>
      </c>
      <c r="C190" s="40"/>
      <c r="D190" s="46"/>
      <c r="E190" s="2"/>
    </row>
    <row r="191" spans="1:5" s="3" customFormat="1" ht="23.25" customHeight="1">
      <c r="A191" s="125"/>
      <c r="B191" s="39" t="s">
        <v>535</v>
      </c>
      <c r="C191" s="40" t="s">
        <v>76</v>
      </c>
      <c r="D191" s="46">
        <v>50</v>
      </c>
      <c r="E191" s="2"/>
    </row>
    <row r="192" spans="1:5" s="3" customFormat="1" ht="24" customHeight="1">
      <c r="A192" s="125"/>
      <c r="B192" s="39" t="s">
        <v>536</v>
      </c>
      <c r="C192" s="40" t="s">
        <v>76</v>
      </c>
      <c r="D192" s="46">
        <v>100</v>
      </c>
      <c r="E192" s="2"/>
    </row>
    <row r="193" spans="1:5" s="3" customFormat="1" ht="27" customHeight="1">
      <c r="A193" s="125"/>
      <c r="B193" s="39" t="s">
        <v>119</v>
      </c>
      <c r="C193" s="40" t="s">
        <v>76</v>
      </c>
      <c r="D193" s="46">
        <v>150</v>
      </c>
      <c r="E193" s="2"/>
    </row>
    <row r="194" spans="1:5" s="3" customFormat="1" ht="27" customHeight="1">
      <c r="A194" s="116" t="s">
        <v>573</v>
      </c>
      <c r="B194" s="117"/>
      <c r="C194" s="117"/>
      <c r="D194" s="118"/>
      <c r="E194" s="2"/>
    </row>
    <row r="195" spans="1:5" s="3" customFormat="1" ht="27" customHeight="1">
      <c r="A195" s="52">
        <v>159</v>
      </c>
      <c r="B195" s="39" t="s">
        <v>120</v>
      </c>
      <c r="C195" s="40"/>
      <c r="D195" s="46">
        <v>150</v>
      </c>
      <c r="E195" s="2"/>
    </row>
    <row r="196" spans="1:5" s="3" customFormat="1" ht="28.5" customHeight="1">
      <c r="A196" s="116" t="s">
        <v>121</v>
      </c>
      <c r="B196" s="117"/>
      <c r="C196" s="117"/>
      <c r="D196" s="118"/>
      <c r="E196" s="2"/>
    </row>
    <row r="197" spans="1:5" s="3" customFormat="1" ht="30">
      <c r="A197" s="51">
        <f>A195+1</f>
        <v>160</v>
      </c>
      <c r="B197" s="39" t="s">
        <v>347</v>
      </c>
      <c r="C197" s="40" t="s">
        <v>122</v>
      </c>
      <c r="D197" s="67" t="s">
        <v>123</v>
      </c>
      <c r="E197" s="2"/>
    </row>
    <row r="198" spans="1:5" s="5" customFormat="1" ht="30">
      <c r="A198" s="52">
        <v>161</v>
      </c>
      <c r="B198" s="39" t="s">
        <v>124</v>
      </c>
      <c r="C198" s="40" t="s">
        <v>122</v>
      </c>
      <c r="D198" s="46" t="s">
        <v>125</v>
      </c>
      <c r="E198" s="4"/>
    </row>
    <row r="199" spans="1:5" s="7" customFormat="1" ht="30">
      <c r="A199" s="52">
        <f>A198+1</f>
        <v>162</v>
      </c>
      <c r="B199" s="39" t="s">
        <v>127</v>
      </c>
      <c r="C199" s="40" t="s">
        <v>128</v>
      </c>
      <c r="D199" s="46">
        <v>650</v>
      </c>
      <c r="E199" s="17">
        <v>75.09</v>
      </c>
    </row>
    <row r="200" spans="1:5" s="7" customFormat="1" ht="30">
      <c r="A200" s="52">
        <f>A199+1</f>
        <v>163</v>
      </c>
      <c r="B200" s="39" t="s">
        <v>129</v>
      </c>
      <c r="C200" s="40" t="s">
        <v>130</v>
      </c>
      <c r="D200" s="46">
        <v>400</v>
      </c>
      <c r="E200" s="17">
        <v>53.65</v>
      </c>
    </row>
    <row r="201" spans="1:5" s="7" customFormat="1" ht="15">
      <c r="A201" s="52">
        <f>A200+1</f>
        <v>164</v>
      </c>
      <c r="B201" s="39" t="s">
        <v>446</v>
      </c>
      <c r="C201" s="40" t="s">
        <v>131</v>
      </c>
      <c r="D201" s="46">
        <v>550</v>
      </c>
      <c r="E201" s="17">
        <v>28.29</v>
      </c>
    </row>
    <row r="202" spans="1:5" s="7" customFormat="1" ht="30">
      <c r="A202" s="52">
        <v>165</v>
      </c>
      <c r="B202" s="43" t="s">
        <v>470</v>
      </c>
      <c r="C202" s="44" t="s">
        <v>537</v>
      </c>
      <c r="D202" s="47">
        <v>350</v>
      </c>
      <c r="E202" s="17">
        <v>39.5</v>
      </c>
    </row>
    <row r="203" spans="1:5" s="7" customFormat="1" ht="30">
      <c r="A203" s="125">
        <v>166</v>
      </c>
      <c r="B203" s="39" t="s">
        <v>550</v>
      </c>
      <c r="C203" s="44" t="s">
        <v>132</v>
      </c>
      <c r="D203" s="46"/>
      <c r="E203" s="17"/>
    </row>
    <row r="204" spans="1:5" s="7" customFormat="1" ht="15">
      <c r="A204" s="125"/>
      <c r="B204" s="39" t="s">
        <v>571</v>
      </c>
      <c r="C204" s="44" t="s">
        <v>6</v>
      </c>
      <c r="D204" s="46">
        <v>600</v>
      </c>
      <c r="E204" s="17">
        <v>39.28</v>
      </c>
    </row>
    <row r="205" spans="1:5" s="7" customFormat="1" ht="15">
      <c r="A205" s="125"/>
      <c r="B205" s="39" t="s">
        <v>572</v>
      </c>
      <c r="C205" s="44" t="s">
        <v>471</v>
      </c>
      <c r="D205" s="46">
        <v>800</v>
      </c>
      <c r="E205" s="17">
        <v>36.340000000000003</v>
      </c>
    </row>
    <row r="206" spans="1:5" s="7" customFormat="1" ht="30">
      <c r="A206" s="52">
        <v>167</v>
      </c>
      <c r="B206" s="39" t="s">
        <v>447</v>
      </c>
      <c r="C206" s="40" t="s">
        <v>133</v>
      </c>
      <c r="D206" s="46">
        <v>450</v>
      </c>
      <c r="E206" s="17"/>
    </row>
    <row r="207" spans="1:5" s="7" customFormat="1" ht="15">
      <c r="A207" s="52">
        <v>168</v>
      </c>
      <c r="B207" s="39" t="s">
        <v>455</v>
      </c>
      <c r="C207" s="40" t="s">
        <v>134</v>
      </c>
      <c r="D207" s="46">
        <v>600</v>
      </c>
      <c r="E207" s="17"/>
    </row>
    <row r="208" spans="1:5" s="7" customFormat="1" ht="30">
      <c r="A208" s="52">
        <v>169</v>
      </c>
      <c r="B208" s="39" t="s">
        <v>135</v>
      </c>
      <c r="C208" s="40" t="s">
        <v>448</v>
      </c>
      <c r="D208" s="46">
        <v>650</v>
      </c>
      <c r="E208" s="17">
        <v>27.7</v>
      </c>
    </row>
    <row r="209" spans="1:5" s="7" customFormat="1" ht="15">
      <c r="A209" s="52">
        <v>170</v>
      </c>
      <c r="B209" s="39" t="s">
        <v>136</v>
      </c>
      <c r="C209" s="40" t="s">
        <v>131</v>
      </c>
      <c r="D209" s="46">
        <v>600</v>
      </c>
      <c r="E209" s="17">
        <v>40.880000000000003</v>
      </c>
    </row>
    <row r="210" spans="1:5" s="7" customFormat="1" ht="15">
      <c r="A210" s="52">
        <v>171</v>
      </c>
      <c r="B210" s="43" t="s">
        <v>137</v>
      </c>
      <c r="C210" s="44" t="s">
        <v>138</v>
      </c>
      <c r="D210" s="47">
        <v>1200</v>
      </c>
      <c r="E210" s="17">
        <v>40.880000000000003</v>
      </c>
    </row>
    <row r="211" spans="1:5" s="7" customFormat="1" ht="15.75">
      <c r="A211" s="116" t="s">
        <v>139</v>
      </c>
      <c r="B211" s="117"/>
      <c r="C211" s="117"/>
      <c r="D211" s="118"/>
      <c r="E211" s="17">
        <v>75.489999999999995</v>
      </c>
    </row>
    <row r="212" spans="1:5" s="7" customFormat="1" ht="31.5">
      <c r="A212" s="52">
        <v>172</v>
      </c>
      <c r="B212" s="50" t="s">
        <v>451</v>
      </c>
      <c r="C212" s="49" t="s">
        <v>140</v>
      </c>
      <c r="D212" s="46">
        <v>1900</v>
      </c>
      <c r="E212" s="17">
        <v>5.41</v>
      </c>
    </row>
    <row r="213" spans="1:5" s="7" customFormat="1" ht="31.5">
      <c r="A213" s="52">
        <f t="shared" ref="A213:A218" si="4">A212+1</f>
        <v>173</v>
      </c>
      <c r="B213" s="50" t="s">
        <v>450</v>
      </c>
      <c r="C213" s="49" t="s">
        <v>140</v>
      </c>
      <c r="D213" s="46">
        <v>1800</v>
      </c>
      <c r="E213" s="17">
        <v>28.86</v>
      </c>
    </row>
    <row r="214" spans="1:5" s="7" customFormat="1" ht="15.75">
      <c r="A214" s="52">
        <f t="shared" si="4"/>
        <v>174</v>
      </c>
      <c r="B214" s="50" t="s">
        <v>449</v>
      </c>
      <c r="C214" s="49" t="s">
        <v>131</v>
      </c>
      <c r="D214" s="46">
        <v>550</v>
      </c>
      <c r="E214" s="17">
        <v>10.74</v>
      </c>
    </row>
    <row r="215" spans="1:5" s="7" customFormat="1" ht="31.5">
      <c r="A215" s="52">
        <f t="shared" si="4"/>
        <v>175</v>
      </c>
      <c r="B215" s="50" t="s">
        <v>452</v>
      </c>
      <c r="C215" s="49" t="s">
        <v>453</v>
      </c>
      <c r="D215" s="46">
        <v>800</v>
      </c>
      <c r="E215" s="17">
        <v>10.74</v>
      </c>
    </row>
    <row r="216" spans="1:5" s="7" customFormat="1" ht="15.75">
      <c r="A216" s="52">
        <f t="shared" si="4"/>
        <v>176</v>
      </c>
      <c r="B216" s="50" t="s">
        <v>454</v>
      </c>
      <c r="C216" s="49" t="s">
        <v>142</v>
      </c>
      <c r="D216" s="46">
        <v>1500</v>
      </c>
      <c r="E216" s="17">
        <v>10.74</v>
      </c>
    </row>
    <row r="217" spans="1:5" s="7" customFormat="1" ht="15.75">
      <c r="A217" s="52">
        <f t="shared" si="4"/>
        <v>177</v>
      </c>
      <c r="B217" s="50" t="s">
        <v>143</v>
      </c>
      <c r="C217" s="49" t="s">
        <v>131</v>
      </c>
      <c r="D217" s="46">
        <v>800</v>
      </c>
      <c r="E217" s="17"/>
    </row>
    <row r="218" spans="1:5" s="7" customFormat="1" ht="15.75">
      <c r="A218" s="52">
        <f t="shared" si="4"/>
        <v>178</v>
      </c>
      <c r="B218" s="50" t="s">
        <v>144</v>
      </c>
      <c r="C218" s="49" t="s">
        <v>131</v>
      </c>
      <c r="D218" s="46">
        <v>650</v>
      </c>
      <c r="E218" s="17"/>
    </row>
    <row r="219" spans="1:5" s="7" customFormat="1">
      <c r="A219" s="152" t="s">
        <v>551</v>
      </c>
      <c r="B219" s="153"/>
      <c r="C219" s="153"/>
      <c r="D219" s="154"/>
      <c r="E219" s="17">
        <v>19.100000000000001</v>
      </c>
    </row>
    <row r="220" spans="1:5" s="7" customFormat="1" ht="15.75">
      <c r="A220" s="56" t="s">
        <v>553</v>
      </c>
      <c r="B220" s="37" t="s">
        <v>124</v>
      </c>
      <c r="C220" s="37" t="s">
        <v>138</v>
      </c>
      <c r="D220" s="87">
        <v>900</v>
      </c>
      <c r="E220" s="17">
        <v>65.47</v>
      </c>
    </row>
    <row r="221" spans="1:5" s="7" customFormat="1" ht="15.75">
      <c r="A221" s="56" t="s">
        <v>554</v>
      </c>
      <c r="B221" s="37" t="s">
        <v>145</v>
      </c>
      <c r="C221" s="37" t="s">
        <v>552</v>
      </c>
      <c r="D221" s="87">
        <v>600</v>
      </c>
      <c r="E221" s="17">
        <v>66.78</v>
      </c>
    </row>
    <row r="222" spans="1:5" s="7" customFormat="1" ht="30">
      <c r="A222" s="56" t="s">
        <v>555</v>
      </c>
      <c r="B222" s="55" t="s">
        <v>365</v>
      </c>
      <c r="C222" s="37" t="s">
        <v>552</v>
      </c>
      <c r="D222" s="87">
        <v>600</v>
      </c>
      <c r="E222" s="17">
        <v>56.08</v>
      </c>
    </row>
    <row r="223" spans="1:5" s="7" customFormat="1" ht="15.75">
      <c r="A223" s="56" t="s">
        <v>556</v>
      </c>
      <c r="B223" s="55" t="s">
        <v>146</v>
      </c>
      <c r="C223" s="37" t="s">
        <v>552</v>
      </c>
      <c r="D223" s="87">
        <v>400</v>
      </c>
      <c r="E223" s="17">
        <v>191.58</v>
      </c>
    </row>
    <row r="224" spans="1:5" s="7" customFormat="1" ht="47.25">
      <c r="A224" s="56"/>
      <c r="B224" s="97" t="s">
        <v>147</v>
      </c>
      <c r="C224" s="97"/>
      <c r="D224" s="99"/>
      <c r="E224" s="17"/>
    </row>
    <row r="225" spans="1:5" s="7" customFormat="1" ht="21.75" customHeight="1">
      <c r="A225" s="56" t="s">
        <v>557</v>
      </c>
      <c r="B225" s="55" t="s">
        <v>148</v>
      </c>
      <c r="C225" s="58" t="s">
        <v>13</v>
      </c>
      <c r="D225" s="87">
        <v>2000</v>
      </c>
      <c r="E225" s="17">
        <v>141.97999999999999</v>
      </c>
    </row>
    <row r="226" spans="1:5" s="7" customFormat="1" ht="30">
      <c r="A226" s="56" t="s">
        <v>558</v>
      </c>
      <c r="B226" s="55" t="s">
        <v>150</v>
      </c>
      <c r="C226" s="58" t="s">
        <v>6</v>
      </c>
      <c r="D226" s="87">
        <v>1000</v>
      </c>
      <c r="E226" s="17">
        <v>342.27</v>
      </c>
    </row>
    <row r="227" spans="1:5" s="7" customFormat="1" ht="30">
      <c r="A227" s="56" t="s">
        <v>559</v>
      </c>
      <c r="B227" s="57" t="s">
        <v>152</v>
      </c>
      <c r="C227" s="49" t="s">
        <v>456</v>
      </c>
      <c r="D227" s="88">
        <v>1500</v>
      </c>
      <c r="E227" s="17"/>
    </row>
    <row r="228" spans="1:5" s="7" customFormat="1" ht="45">
      <c r="A228" s="56" t="s">
        <v>560</v>
      </c>
      <c r="B228" s="55" t="s">
        <v>154</v>
      </c>
      <c r="C228" s="49" t="s">
        <v>457</v>
      </c>
      <c r="D228" s="88">
        <v>1500</v>
      </c>
      <c r="E228" s="17"/>
    </row>
    <row r="229" spans="1:5" s="5" customFormat="1" ht="45">
      <c r="A229" s="56" t="s">
        <v>561</v>
      </c>
      <c r="B229" s="55" t="s">
        <v>156</v>
      </c>
      <c r="C229" s="49" t="s">
        <v>458</v>
      </c>
      <c r="D229" s="88">
        <v>1200</v>
      </c>
      <c r="E229" s="8"/>
    </row>
    <row r="230" spans="1:5" s="7" customFormat="1" ht="30">
      <c r="A230" s="56" t="s">
        <v>562</v>
      </c>
      <c r="B230" s="55" t="s">
        <v>157</v>
      </c>
      <c r="C230" s="49" t="s">
        <v>158</v>
      </c>
      <c r="D230" s="88">
        <v>1100</v>
      </c>
      <c r="E230" s="17">
        <v>149.72</v>
      </c>
    </row>
    <row r="231" spans="1:5" s="7" customFormat="1" ht="15.75">
      <c r="A231" s="116" t="s">
        <v>563</v>
      </c>
      <c r="B231" s="117"/>
      <c r="C231" s="117"/>
      <c r="D231" s="118"/>
      <c r="E231" s="17"/>
    </row>
    <row r="232" spans="1:5" s="7" customFormat="1" ht="15">
      <c r="A232" s="52">
        <v>189</v>
      </c>
      <c r="B232" s="39" t="s">
        <v>159</v>
      </c>
      <c r="C232" s="40" t="s">
        <v>76</v>
      </c>
      <c r="D232" s="46">
        <v>120</v>
      </c>
      <c r="E232" s="17">
        <v>172.74</v>
      </c>
    </row>
    <row r="233" spans="1:5" s="5" customFormat="1" ht="20.25">
      <c r="A233" s="52">
        <v>190</v>
      </c>
      <c r="B233" s="39" t="s">
        <v>160</v>
      </c>
      <c r="C233" s="40" t="s">
        <v>76</v>
      </c>
      <c r="D233" s="46">
        <v>120</v>
      </c>
      <c r="E233" s="18"/>
    </row>
    <row r="234" spans="1:5" s="5" customFormat="1" ht="20.25">
      <c r="A234" s="52">
        <v>191</v>
      </c>
      <c r="B234" s="39" t="s">
        <v>161</v>
      </c>
      <c r="C234" s="40" t="s">
        <v>76</v>
      </c>
      <c r="D234" s="46">
        <v>120</v>
      </c>
      <c r="E234" s="18"/>
    </row>
    <row r="235" spans="1:5" s="7" customFormat="1" ht="16.5" customHeight="1">
      <c r="A235" s="52">
        <v>192</v>
      </c>
      <c r="B235" s="39" t="s">
        <v>162</v>
      </c>
      <c r="C235" s="40" t="s">
        <v>76</v>
      </c>
      <c r="D235" s="46">
        <v>120</v>
      </c>
      <c r="E235" s="17">
        <v>165.64</v>
      </c>
    </row>
    <row r="236" spans="1:5" s="7" customFormat="1" ht="15">
      <c r="A236" s="52">
        <v>193</v>
      </c>
      <c r="B236" s="39" t="s">
        <v>163</v>
      </c>
      <c r="C236" s="40" t="s">
        <v>76</v>
      </c>
      <c r="D236" s="46">
        <v>120</v>
      </c>
      <c r="E236" s="17">
        <v>176.4</v>
      </c>
    </row>
    <row r="237" spans="1:5" s="7" customFormat="1" ht="15">
      <c r="A237" s="52">
        <v>194</v>
      </c>
      <c r="B237" s="39" t="s">
        <v>164</v>
      </c>
      <c r="C237" s="40" t="s">
        <v>76</v>
      </c>
      <c r="D237" s="46">
        <v>120</v>
      </c>
      <c r="E237" s="17">
        <v>36.85</v>
      </c>
    </row>
    <row r="238" spans="1:5" s="7" customFormat="1" ht="15">
      <c r="A238" s="52">
        <v>195</v>
      </c>
      <c r="B238" s="39" t="s">
        <v>165</v>
      </c>
      <c r="C238" s="40" t="s">
        <v>76</v>
      </c>
      <c r="D238" s="46">
        <v>150</v>
      </c>
      <c r="E238" s="17"/>
    </row>
    <row r="239" spans="1:5" s="7" customFormat="1" ht="15">
      <c r="A239" s="52">
        <v>196</v>
      </c>
      <c r="B239" s="39" t="s">
        <v>166</v>
      </c>
      <c r="C239" s="40" t="s">
        <v>76</v>
      </c>
      <c r="D239" s="46">
        <v>120</v>
      </c>
      <c r="E239" s="17">
        <v>87.17</v>
      </c>
    </row>
    <row r="240" spans="1:5" s="7" customFormat="1" ht="15">
      <c r="A240" s="52">
        <v>197</v>
      </c>
      <c r="B240" s="39" t="s">
        <v>167</v>
      </c>
      <c r="C240" s="40" t="s">
        <v>76</v>
      </c>
      <c r="D240" s="46">
        <v>150</v>
      </c>
      <c r="E240" s="17">
        <v>36.85</v>
      </c>
    </row>
    <row r="241" spans="1:5" s="5" customFormat="1" ht="16.5">
      <c r="A241" s="52">
        <v>198</v>
      </c>
      <c r="B241" s="39" t="s">
        <v>168</v>
      </c>
      <c r="C241" s="40" t="s">
        <v>76</v>
      </c>
      <c r="D241" s="46">
        <v>150</v>
      </c>
      <c r="E241" s="8"/>
    </row>
    <row r="242" spans="1:5" s="7" customFormat="1" ht="15">
      <c r="A242" s="52">
        <v>199</v>
      </c>
      <c r="B242" s="39" t="s">
        <v>169</v>
      </c>
      <c r="C242" s="40" t="s">
        <v>76</v>
      </c>
      <c r="D242" s="46">
        <v>150</v>
      </c>
      <c r="E242" s="17">
        <v>49.71</v>
      </c>
    </row>
    <row r="243" spans="1:5" s="7" customFormat="1" ht="15">
      <c r="A243" s="52">
        <v>200</v>
      </c>
      <c r="B243" s="39" t="s">
        <v>170</v>
      </c>
      <c r="C243" s="40" t="s">
        <v>76</v>
      </c>
      <c r="D243" s="46">
        <v>120</v>
      </c>
      <c r="E243" s="17">
        <v>79.25</v>
      </c>
    </row>
    <row r="244" spans="1:5" s="7" customFormat="1" ht="15">
      <c r="A244" s="52">
        <v>201</v>
      </c>
      <c r="B244" s="39" t="s">
        <v>171</v>
      </c>
      <c r="C244" s="40" t="s">
        <v>76</v>
      </c>
      <c r="D244" s="46">
        <v>150</v>
      </c>
      <c r="E244" s="17">
        <v>141.84</v>
      </c>
    </row>
    <row r="245" spans="1:5" s="7" customFormat="1" ht="15">
      <c r="A245" s="52">
        <v>202</v>
      </c>
      <c r="B245" s="39" t="s">
        <v>172</v>
      </c>
      <c r="C245" s="40" t="s">
        <v>76</v>
      </c>
      <c r="D245" s="46">
        <v>50</v>
      </c>
      <c r="E245" s="17">
        <v>94.47</v>
      </c>
    </row>
    <row r="246" spans="1:5" s="7" customFormat="1" ht="15">
      <c r="A246" s="52">
        <v>203</v>
      </c>
      <c r="B246" s="39" t="s">
        <v>481</v>
      </c>
      <c r="C246" s="40" t="s">
        <v>76</v>
      </c>
      <c r="D246" s="46">
        <v>150</v>
      </c>
      <c r="E246" s="17">
        <v>111.75</v>
      </c>
    </row>
    <row r="247" spans="1:5" s="7" customFormat="1" ht="15">
      <c r="A247" s="52">
        <v>204</v>
      </c>
      <c r="B247" s="39" t="s">
        <v>173</v>
      </c>
      <c r="C247" s="40" t="s">
        <v>174</v>
      </c>
      <c r="D247" s="46">
        <v>30</v>
      </c>
      <c r="E247" s="17">
        <v>38.770000000000003</v>
      </c>
    </row>
    <row r="248" spans="1:5" s="7" customFormat="1" ht="15">
      <c r="A248" s="52">
        <v>205</v>
      </c>
      <c r="B248" s="39" t="s">
        <v>175</v>
      </c>
      <c r="C248" s="40" t="s">
        <v>174</v>
      </c>
      <c r="D248" s="46">
        <v>30</v>
      </c>
      <c r="E248" s="17">
        <v>881.29</v>
      </c>
    </row>
    <row r="249" spans="1:5" s="7" customFormat="1" ht="15">
      <c r="A249" s="52">
        <v>206</v>
      </c>
      <c r="B249" s="39" t="s">
        <v>409</v>
      </c>
      <c r="C249" s="40" t="s">
        <v>174</v>
      </c>
      <c r="D249" s="46">
        <v>30</v>
      </c>
      <c r="E249" s="17">
        <v>881.29</v>
      </c>
    </row>
    <row r="250" spans="1:5" s="7" customFormat="1" ht="15">
      <c r="A250" s="52">
        <v>207</v>
      </c>
      <c r="B250" s="39" t="s">
        <v>176</v>
      </c>
      <c r="C250" s="40" t="s">
        <v>76</v>
      </c>
      <c r="D250" s="46">
        <v>150</v>
      </c>
      <c r="E250" s="17">
        <v>307.39999999999998</v>
      </c>
    </row>
    <row r="251" spans="1:5" s="5" customFormat="1" ht="16.5" customHeight="1">
      <c r="A251" s="52">
        <v>208</v>
      </c>
      <c r="B251" s="39" t="s">
        <v>177</v>
      </c>
      <c r="C251" s="40" t="s">
        <v>76</v>
      </c>
      <c r="D251" s="46">
        <v>70</v>
      </c>
      <c r="E251" s="8"/>
    </row>
    <row r="252" spans="1:5" s="7" customFormat="1" ht="15">
      <c r="A252" s="52">
        <v>209</v>
      </c>
      <c r="B252" s="39" t="s">
        <v>178</v>
      </c>
      <c r="C252" s="40" t="s">
        <v>76</v>
      </c>
      <c r="D252" s="46">
        <v>150</v>
      </c>
      <c r="E252" s="17">
        <v>113.4</v>
      </c>
    </row>
    <row r="253" spans="1:5" s="7" customFormat="1" ht="15">
      <c r="A253" s="52">
        <v>210</v>
      </c>
      <c r="B253" s="39" t="s">
        <v>179</v>
      </c>
      <c r="C253" s="40" t="s">
        <v>76</v>
      </c>
      <c r="D253" s="46">
        <v>200</v>
      </c>
      <c r="E253" s="17">
        <v>25.36</v>
      </c>
    </row>
    <row r="254" spans="1:5" s="5" customFormat="1" ht="30.75" customHeight="1">
      <c r="A254" s="52">
        <v>211</v>
      </c>
      <c r="B254" s="39" t="s">
        <v>412</v>
      </c>
      <c r="C254" s="49" t="s">
        <v>480</v>
      </c>
      <c r="D254" s="46">
        <v>300</v>
      </c>
      <c r="E254" s="8"/>
    </row>
    <row r="255" spans="1:5" s="7" customFormat="1" ht="15.75">
      <c r="A255" s="122" t="s">
        <v>472</v>
      </c>
      <c r="B255" s="123"/>
      <c r="C255" s="123"/>
      <c r="D255" s="124"/>
      <c r="E255" s="17">
        <v>130.16</v>
      </c>
    </row>
    <row r="256" spans="1:5" s="7" customFormat="1" ht="41.25" customHeight="1">
      <c r="A256" s="56" t="s">
        <v>149</v>
      </c>
      <c r="B256" s="35" t="s">
        <v>473</v>
      </c>
      <c r="C256" s="35" t="s">
        <v>76</v>
      </c>
      <c r="D256" s="85">
        <v>300</v>
      </c>
      <c r="E256" s="17">
        <v>154.94</v>
      </c>
    </row>
    <row r="257" spans="1:5" s="7" customFormat="1" ht="15">
      <c r="A257" s="56" t="s">
        <v>151</v>
      </c>
      <c r="B257" s="35" t="s">
        <v>474</v>
      </c>
      <c r="C257" s="35" t="s">
        <v>76</v>
      </c>
      <c r="D257" s="86" t="s">
        <v>475</v>
      </c>
      <c r="E257" s="17">
        <v>154.91</v>
      </c>
    </row>
    <row r="258" spans="1:5" s="5" customFormat="1" ht="27.75" customHeight="1">
      <c r="A258" s="56" t="s">
        <v>153</v>
      </c>
      <c r="B258" s="35" t="s">
        <v>479</v>
      </c>
      <c r="C258" s="35" t="s">
        <v>76</v>
      </c>
      <c r="D258" s="86" t="s">
        <v>475</v>
      </c>
      <c r="E258" s="8"/>
    </row>
    <row r="259" spans="1:5" s="7" customFormat="1" ht="15">
      <c r="A259" s="56" t="s">
        <v>155</v>
      </c>
      <c r="B259" s="35" t="s">
        <v>478</v>
      </c>
      <c r="C259" s="35" t="s">
        <v>76</v>
      </c>
      <c r="D259" s="86" t="s">
        <v>477</v>
      </c>
      <c r="E259" s="17">
        <v>58.82</v>
      </c>
    </row>
    <row r="260" spans="1:5" s="7" customFormat="1">
      <c r="A260" s="100"/>
      <c r="B260" s="98" t="s">
        <v>476</v>
      </c>
      <c r="C260" s="98"/>
      <c r="D260" s="101" t="s">
        <v>477</v>
      </c>
      <c r="E260" s="17">
        <v>68.66</v>
      </c>
    </row>
    <row r="261" spans="1:5" s="7" customFormat="1" ht="15.75">
      <c r="A261" s="119" t="s">
        <v>353</v>
      </c>
      <c r="B261" s="120"/>
      <c r="C261" s="120"/>
      <c r="D261" s="121"/>
      <c r="E261" s="17">
        <v>68.66</v>
      </c>
    </row>
    <row r="262" spans="1:5" s="7" customFormat="1" ht="15">
      <c r="A262" s="64">
        <v>216</v>
      </c>
      <c r="B262" s="61" t="s">
        <v>482</v>
      </c>
      <c r="C262" s="40" t="s">
        <v>483</v>
      </c>
      <c r="D262" s="84">
        <v>550</v>
      </c>
      <c r="E262" s="17">
        <v>68.66</v>
      </c>
    </row>
    <row r="263" spans="1:5" s="7" customFormat="1" ht="15">
      <c r="A263" s="64">
        <v>217</v>
      </c>
      <c r="B263" s="61" t="s">
        <v>186</v>
      </c>
      <c r="C263" s="40" t="s">
        <v>76</v>
      </c>
      <c r="D263" s="84">
        <v>1000</v>
      </c>
      <c r="E263" s="17">
        <v>44.18</v>
      </c>
    </row>
    <row r="264" spans="1:5" s="7" customFormat="1" ht="15">
      <c r="A264" s="64">
        <v>218</v>
      </c>
      <c r="B264" s="61" t="s">
        <v>187</v>
      </c>
      <c r="C264" s="40" t="s">
        <v>76</v>
      </c>
      <c r="D264" s="84">
        <v>400</v>
      </c>
      <c r="E264" s="17">
        <v>68.66</v>
      </c>
    </row>
    <row r="265" spans="1:5" s="7" customFormat="1" ht="15">
      <c r="A265" s="64"/>
      <c r="B265" s="62" t="s">
        <v>191</v>
      </c>
      <c r="C265" s="63"/>
      <c r="D265" s="84"/>
      <c r="E265" s="17">
        <v>68.66</v>
      </c>
    </row>
    <row r="266" spans="1:5" s="7" customFormat="1" ht="30">
      <c r="A266" s="64">
        <f>A264+1</f>
        <v>219</v>
      </c>
      <c r="B266" s="61" t="s">
        <v>193</v>
      </c>
      <c r="C266" s="40" t="s">
        <v>76</v>
      </c>
      <c r="D266" s="84">
        <v>300</v>
      </c>
      <c r="E266" s="17">
        <v>68.66</v>
      </c>
    </row>
    <row r="267" spans="1:5" s="7" customFormat="1" ht="16.5" customHeight="1">
      <c r="A267" s="64">
        <f>A266+1</f>
        <v>220</v>
      </c>
      <c r="B267" s="61" t="s">
        <v>194</v>
      </c>
      <c r="C267" s="40" t="s">
        <v>76</v>
      </c>
      <c r="D267" s="84">
        <v>300</v>
      </c>
      <c r="E267" s="9"/>
    </row>
    <row r="268" spans="1:5" s="7" customFormat="1" ht="30">
      <c r="A268" s="64">
        <f>A267+1</f>
        <v>221</v>
      </c>
      <c r="B268" s="61" t="s">
        <v>197</v>
      </c>
      <c r="C268" s="40" t="s">
        <v>76</v>
      </c>
      <c r="D268" s="84">
        <v>300</v>
      </c>
      <c r="E268" s="9"/>
    </row>
    <row r="269" spans="1:5" s="7" customFormat="1" ht="30">
      <c r="A269" s="64">
        <f t="shared" ref="A269:A287" si="5">A268+1</f>
        <v>222</v>
      </c>
      <c r="B269" s="61" t="s">
        <v>198</v>
      </c>
      <c r="C269" s="40" t="s">
        <v>76</v>
      </c>
      <c r="D269" s="84">
        <v>500</v>
      </c>
      <c r="E269" s="9"/>
    </row>
    <row r="270" spans="1:5" s="5" customFormat="1" ht="16.5" customHeight="1">
      <c r="A270" s="64">
        <f t="shared" si="5"/>
        <v>223</v>
      </c>
      <c r="B270" s="61" t="s">
        <v>200</v>
      </c>
      <c r="C270" s="40" t="s">
        <v>76</v>
      </c>
      <c r="D270" s="84">
        <v>250</v>
      </c>
      <c r="E270" s="8"/>
    </row>
    <row r="271" spans="1:5" s="7" customFormat="1" ht="15">
      <c r="A271" s="64">
        <f t="shared" si="5"/>
        <v>224</v>
      </c>
      <c r="B271" s="61" t="s">
        <v>201</v>
      </c>
      <c r="C271" s="40" t="s">
        <v>76</v>
      </c>
      <c r="D271" s="84">
        <v>400</v>
      </c>
      <c r="E271" s="17">
        <v>166.74</v>
      </c>
    </row>
    <row r="272" spans="1:5" s="5" customFormat="1" ht="16.5" customHeight="1">
      <c r="A272" s="64">
        <f t="shared" si="5"/>
        <v>225</v>
      </c>
      <c r="B272" s="61" t="s">
        <v>202</v>
      </c>
      <c r="C272" s="40" t="s">
        <v>76</v>
      </c>
      <c r="D272" s="84">
        <v>350</v>
      </c>
      <c r="E272" s="8"/>
    </row>
    <row r="273" spans="1:5" s="7" customFormat="1" ht="30">
      <c r="A273" s="64">
        <f t="shared" si="5"/>
        <v>226</v>
      </c>
      <c r="B273" s="61" t="s">
        <v>203</v>
      </c>
      <c r="C273" s="40" t="s">
        <v>76</v>
      </c>
      <c r="D273" s="84">
        <v>550</v>
      </c>
      <c r="E273" s="17">
        <v>139.5</v>
      </c>
    </row>
    <row r="274" spans="1:5" s="5" customFormat="1" ht="16.5" customHeight="1">
      <c r="A274" s="64">
        <f t="shared" si="5"/>
        <v>227</v>
      </c>
      <c r="B274" s="61" t="s">
        <v>204</v>
      </c>
      <c r="C274" s="40" t="s">
        <v>76</v>
      </c>
      <c r="D274" s="84">
        <v>400</v>
      </c>
      <c r="E274" s="8"/>
    </row>
    <row r="275" spans="1:5" s="7" customFormat="1" ht="30">
      <c r="A275" s="64">
        <f t="shared" si="5"/>
        <v>228</v>
      </c>
      <c r="B275" s="61" t="s">
        <v>205</v>
      </c>
      <c r="C275" s="40" t="s">
        <v>76</v>
      </c>
      <c r="D275" s="84">
        <v>600</v>
      </c>
      <c r="E275" s="17">
        <v>159.41</v>
      </c>
    </row>
    <row r="276" spans="1:5" s="5" customFormat="1" ht="16.5" customHeight="1">
      <c r="A276" s="64">
        <f t="shared" si="5"/>
        <v>229</v>
      </c>
      <c r="B276" s="61" t="s">
        <v>206</v>
      </c>
      <c r="C276" s="40" t="s">
        <v>76</v>
      </c>
      <c r="D276" s="84">
        <v>900</v>
      </c>
      <c r="E276" s="8"/>
    </row>
    <row r="277" spans="1:5" s="7" customFormat="1" ht="15">
      <c r="A277" s="64">
        <f t="shared" si="5"/>
        <v>230</v>
      </c>
      <c r="B277" s="61" t="s">
        <v>207</v>
      </c>
      <c r="C277" s="40" t="s">
        <v>76</v>
      </c>
      <c r="D277" s="84">
        <v>300</v>
      </c>
      <c r="E277" s="17">
        <v>355.36</v>
      </c>
    </row>
    <row r="278" spans="1:5" s="7" customFormat="1" ht="15">
      <c r="A278" s="64">
        <f t="shared" si="5"/>
        <v>231</v>
      </c>
      <c r="B278" s="61" t="s">
        <v>208</v>
      </c>
      <c r="C278" s="40" t="s">
        <v>76</v>
      </c>
      <c r="D278" s="84">
        <v>300</v>
      </c>
      <c r="E278" s="9"/>
    </row>
    <row r="279" spans="1:5" s="5" customFormat="1" ht="16.5" customHeight="1">
      <c r="A279" s="64">
        <f t="shared" si="5"/>
        <v>232</v>
      </c>
      <c r="B279" s="61" t="s">
        <v>209</v>
      </c>
      <c r="C279" s="40" t="s">
        <v>76</v>
      </c>
      <c r="D279" s="84">
        <v>1000</v>
      </c>
      <c r="E279" s="8"/>
    </row>
    <row r="280" spans="1:5" s="7" customFormat="1" ht="15">
      <c r="A280" s="64">
        <f t="shared" si="5"/>
        <v>233</v>
      </c>
      <c r="B280" s="61" t="s">
        <v>210</v>
      </c>
      <c r="C280" s="40" t="s">
        <v>76</v>
      </c>
      <c r="D280" s="84">
        <v>800</v>
      </c>
      <c r="E280" s="17">
        <v>419.53</v>
      </c>
    </row>
    <row r="281" spans="1:5" s="7" customFormat="1" ht="15">
      <c r="A281" s="64">
        <f t="shared" si="5"/>
        <v>234</v>
      </c>
      <c r="B281" s="61" t="s">
        <v>211</v>
      </c>
      <c r="C281" s="40" t="s">
        <v>76</v>
      </c>
      <c r="D281" s="84">
        <v>800</v>
      </c>
      <c r="E281" s="17">
        <v>274.99</v>
      </c>
    </row>
    <row r="282" spans="1:5" s="7" customFormat="1" ht="15">
      <c r="A282" s="64">
        <f t="shared" si="5"/>
        <v>235</v>
      </c>
      <c r="B282" s="61" t="s">
        <v>212</v>
      </c>
      <c r="C282" s="40" t="s">
        <v>76</v>
      </c>
      <c r="D282" s="84">
        <v>240</v>
      </c>
      <c r="E282" s="17">
        <v>363.84</v>
      </c>
    </row>
    <row r="283" spans="1:5" s="7" customFormat="1" ht="15">
      <c r="A283" s="64">
        <f t="shared" si="5"/>
        <v>236</v>
      </c>
      <c r="B283" s="61" t="s">
        <v>213</v>
      </c>
      <c r="C283" s="40" t="s">
        <v>76</v>
      </c>
      <c r="D283" s="84">
        <v>420</v>
      </c>
      <c r="E283" s="17">
        <v>398.25</v>
      </c>
    </row>
    <row r="284" spans="1:5" s="5" customFormat="1" ht="16.5" customHeight="1">
      <c r="A284" s="64">
        <f t="shared" si="5"/>
        <v>237</v>
      </c>
      <c r="B284" s="61" t="s">
        <v>214</v>
      </c>
      <c r="C284" s="40" t="s">
        <v>76</v>
      </c>
      <c r="D284" s="84">
        <v>400</v>
      </c>
      <c r="E284" s="8"/>
    </row>
    <row r="285" spans="1:5" s="5" customFormat="1" ht="16.5" customHeight="1">
      <c r="A285" s="64">
        <f t="shared" si="5"/>
        <v>238</v>
      </c>
      <c r="B285" s="61" t="s">
        <v>215</v>
      </c>
      <c r="C285" s="40" t="s">
        <v>76</v>
      </c>
      <c r="D285" s="84">
        <v>430</v>
      </c>
      <c r="E285" s="8"/>
    </row>
    <row r="286" spans="1:5" s="5" customFormat="1" ht="16.5" customHeight="1">
      <c r="A286" s="64">
        <f t="shared" si="5"/>
        <v>239</v>
      </c>
      <c r="B286" s="61" t="s">
        <v>216</v>
      </c>
      <c r="C286" s="40" t="s">
        <v>76</v>
      </c>
      <c r="D286" s="84">
        <v>250</v>
      </c>
      <c r="E286" s="8"/>
    </row>
    <row r="287" spans="1:5" s="7" customFormat="1" ht="15">
      <c r="A287" s="64">
        <f t="shared" si="5"/>
        <v>240</v>
      </c>
      <c r="B287" s="61" t="s">
        <v>217</v>
      </c>
      <c r="C287" s="40" t="s">
        <v>76</v>
      </c>
      <c r="D287" s="84">
        <v>250</v>
      </c>
      <c r="E287" s="17"/>
    </row>
    <row r="288" spans="1:5" s="7" customFormat="1" ht="15.75">
      <c r="A288" s="116" t="s">
        <v>239</v>
      </c>
      <c r="B288" s="117"/>
      <c r="C288" s="117"/>
      <c r="D288" s="118"/>
      <c r="E288" s="17">
        <v>163.5</v>
      </c>
    </row>
    <row r="289" spans="1:5" s="7" customFormat="1" ht="15">
      <c r="A289" s="52">
        <v>241</v>
      </c>
      <c r="B289" s="39" t="s">
        <v>354</v>
      </c>
      <c r="C289" s="40" t="s">
        <v>24</v>
      </c>
      <c r="D289" s="46">
        <v>550</v>
      </c>
      <c r="E289" s="17"/>
    </row>
    <row r="290" spans="1:5" s="7" customFormat="1" ht="15.75">
      <c r="A290" s="116" t="s">
        <v>240</v>
      </c>
      <c r="B290" s="117"/>
      <c r="C290" s="117"/>
      <c r="D290" s="118"/>
      <c r="E290" s="17">
        <v>95.9</v>
      </c>
    </row>
    <row r="291" spans="1:5" s="7" customFormat="1" ht="15">
      <c r="A291" s="52">
        <f>A289+1</f>
        <v>242</v>
      </c>
      <c r="B291" s="39" t="s">
        <v>241</v>
      </c>
      <c r="C291" s="40" t="s">
        <v>11</v>
      </c>
      <c r="D291" s="46">
        <v>550</v>
      </c>
      <c r="E291" s="17">
        <v>126.81</v>
      </c>
    </row>
    <row r="292" spans="1:5" s="7" customFormat="1" ht="15" hidden="1">
      <c r="A292" s="52">
        <f>A291+1</f>
        <v>243</v>
      </c>
      <c r="B292" s="39" t="s">
        <v>242</v>
      </c>
      <c r="C292" s="40" t="s">
        <v>445</v>
      </c>
      <c r="D292" s="46">
        <v>450</v>
      </c>
      <c r="E292" s="17">
        <v>99.01</v>
      </c>
    </row>
    <row r="293" spans="1:5" s="7" customFormat="1" ht="15.75">
      <c r="A293" s="116" t="s">
        <v>243</v>
      </c>
      <c r="B293" s="117"/>
      <c r="C293" s="117"/>
      <c r="D293" s="118"/>
      <c r="E293" s="17">
        <v>86.36</v>
      </c>
    </row>
    <row r="294" spans="1:5" s="7" customFormat="1" ht="15">
      <c r="A294" s="52">
        <f>A292+1</f>
        <v>244</v>
      </c>
      <c r="B294" s="39" t="s">
        <v>244</v>
      </c>
      <c r="C294" s="40" t="s">
        <v>11</v>
      </c>
      <c r="D294" s="46">
        <v>500</v>
      </c>
      <c r="E294" s="17">
        <v>189.88</v>
      </c>
    </row>
    <row r="295" spans="1:5" s="7" customFormat="1" ht="15">
      <c r="A295" s="52">
        <f t="shared" ref="A295:A303" si="6">A294+1</f>
        <v>245</v>
      </c>
      <c r="B295" s="39" t="s">
        <v>245</v>
      </c>
      <c r="C295" s="40" t="s">
        <v>24</v>
      </c>
      <c r="D295" s="46">
        <v>400</v>
      </c>
      <c r="E295" s="17">
        <v>96.94</v>
      </c>
    </row>
    <row r="296" spans="1:5" s="7" customFormat="1" ht="15">
      <c r="A296" s="52">
        <f t="shared" si="6"/>
        <v>246</v>
      </c>
      <c r="B296" s="39" t="s">
        <v>246</v>
      </c>
      <c r="C296" s="40" t="s">
        <v>24</v>
      </c>
      <c r="D296" s="46">
        <v>400</v>
      </c>
      <c r="E296" s="17">
        <v>113.87</v>
      </c>
    </row>
    <row r="297" spans="1:5" s="7" customFormat="1" ht="15">
      <c r="A297" s="52">
        <f t="shared" si="6"/>
        <v>247</v>
      </c>
      <c r="B297" s="39" t="s">
        <v>247</v>
      </c>
      <c r="C297" s="40" t="s">
        <v>24</v>
      </c>
      <c r="D297" s="46">
        <v>400</v>
      </c>
      <c r="E297" s="17">
        <v>131.15</v>
      </c>
    </row>
    <row r="298" spans="1:5" s="7" customFormat="1" ht="15">
      <c r="A298" s="52">
        <f t="shared" si="6"/>
        <v>248</v>
      </c>
      <c r="B298" s="39" t="s">
        <v>248</v>
      </c>
      <c r="C298" s="40" t="s">
        <v>24</v>
      </c>
      <c r="D298" s="46">
        <v>250</v>
      </c>
      <c r="E298" s="17">
        <v>105.45</v>
      </c>
    </row>
    <row r="299" spans="1:5" s="7" customFormat="1" ht="15">
      <c r="A299" s="52">
        <f t="shared" si="6"/>
        <v>249</v>
      </c>
      <c r="B299" s="39" t="s">
        <v>249</v>
      </c>
      <c r="C299" s="40" t="s">
        <v>24</v>
      </c>
      <c r="D299" s="46">
        <v>250</v>
      </c>
      <c r="E299" s="17">
        <v>99.64</v>
      </c>
    </row>
    <row r="300" spans="1:5" s="7" customFormat="1" ht="15">
      <c r="A300" s="52">
        <f t="shared" si="6"/>
        <v>250</v>
      </c>
      <c r="B300" s="39" t="s">
        <v>250</v>
      </c>
      <c r="C300" s="40" t="s">
        <v>24</v>
      </c>
      <c r="D300" s="46">
        <v>250</v>
      </c>
      <c r="E300" s="17">
        <v>70.77</v>
      </c>
    </row>
    <row r="301" spans="1:5" s="7" customFormat="1" ht="15">
      <c r="A301" s="52">
        <f t="shared" si="6"/>
        <v>251</v>
      </c>
      <c r="B301" s="39" t="s">
        <v>251</v>
      </c>
      <c r="C301" s="40" t="s">
        <v>24</v>
      </c>
      <c r="D301" s="46">
        <v>250</v>
      </c>
      <c r="E301" s="17">
        <v>99.34</v>
      </c>
    </row>
    <row r="302" spans="1:5" s="7" customFormat="1" ht="15">
      <c r="A302" s="52">
        <f t="shared" si="6"/>
        <v>252</v>
      </c>
      <c r="B302" s="39" t="s">
        <v>252</v>
      </c>
      <c r="C302" s="40" t="s">
        <v>24</v>
      </c>
      <c r="D302" s="46">
        <v>250</v>
      </c>
      <c r="E302" s="17">
        <v>112.16</v>
      </c>
    </row>
    <row r="303" spans="1:5" s="7" customFormat="1" ht="15">
      <c r="A303" s="52">
        <f t="shared" si="6"/>
        <v>253</v>
      </c>
      <c r="B303" s="39" t="s">
        <v>253</v>
      </c>
      <c r="C303" s="40" t="s">
        <v>24</v>
      </c>
      <c r="D303" s="46">
        <v>250</v>
      </c>
      <c r="E303" s="17">
        <v>99.28</v>
      </c>
    </row>
    <row r="304" spans="1:5" s="7" customFormat="1" ht="15">
      <c r="A304" s="52"/>
      <c r="B304" s="83" t="s">
        <v>254</v>
      </c>
      <c r="C304" s="40"/>
      <c r="D304" s="46"/>
      <c r="E304" s="17">
        <v>203.03</v>
      </c>
    </row>
    <row r="305" spans="1:5" s="7" customFormat="1" ht="30">
      <c r="A305" s="52">
        <f>A303+1</f>
        <v>254</v>
      </c>
      <c r="B305" s="39" t="s">
        <v>255</v>
      </c>
      <c r="C305" s="40" t="s">
        <v>24</v>
      </c>
      <c r="D305" s="46">
        <v>800</v>
      </c>
      <c r="E305" s="17">
        <v>178.71</v>
      </c>
    </row>
    <row r="306" spans="1:5" s="7" customFormat="1" ht="15">
      <c r="A306" s="52">
        <f>A305+1</f>
        <v>255</v>
      </c>
      <c r="B306" s="39" t="s">
        <v>254</v>
      </c>
      <c r="C306" s="40" t="s">
        <v>24</v>
      </c>
      <c r="D306" s="46">
        <v>1500</v>
      </c>
      <c r="E306" s="17">
        <v>147.66</v>
      </c>
    </row>
    <row r="307" spans="1:5" s="7" customFormat="1" ht="15.75">
      <c r="A307" s="116" t="s">
        <v>484</v>
      </c>
      <c r="B307" s="117"/>
      <c r="C307" s="117"/>
      <c r="D307" s="118"/>
      <c r="E307" s="17">
        <v>99.25</v>
      </c>
    </row>
    <row r="308" spans="1:5" s="7" customFormat="1" ht="15">
      <c r="A308" s="52">
        <f>A306+1</f>
        <v>256</v>
      </c>
      <c r="B308" s="39" t="s">
        <v>352</v>
      </c>
      <c r="C308" s="40" t="s">
        <v>24</v>
      </c>
      <c r="D308" s="46">
        <v>550</v>
      </c>
      <c r="E308" s="17">
        <v>89.41</v>
      </c>
    </row>
    <row r="309" spans="1:5" s="7" customFormat="1" ht="15.75">
      <c r="A309" s="116" t="s">
        <v>485</v>
      </c>
      <c r="B309" s="117"/>
      <c r="C309" s="117"/>
      <c r="D309" s="118"/>
      <c r="E309" s="17">
        <v>180</v>
      </c>
    </row>
    <row r="310" spans="1:5" s="7" customFormat="1" ht="15">
      <c r="A310" s="52">
        <f>A308+1</f>
        <v>257</v>
      </c>
      <c r="B310" s="39" t="s">
        <v>352</v>
      </c>
      <c r="C310" s="40" t="s">
        <v>24</v>
      </c>
      <c r="D310" s="46">
        <v>550</v>
      </c>
      <c r="E310" s="17">
        <v>179.8</v>
      </c>
    </row>
    <row r="311" spans="1:5" s="7" customFormat="1" ht="15.75">
      <c r="A311" s="116" t="s">
        <v>256</v>
      </c>
      <c r="B311" s="117"/>
      <c r="C311" s="117"/>
      <c r="D311" s="118"/>
      <c r="E311" s="17">
        <v>169.94</v>
      </c>
    </row>
    <row r="312" spans="1:5" s="7" customFormat="1" ht="15">
      <c r="A312" s="52">
        <f>A310+1</f>
        <v>258</v>
      </c>
      <c r="B312" s="39" t="s">
        <v>355</v>
      </c>
      <c r="C312" s="40" t="s">
        <v>24</v>
      </c>
      <c r="D312" s="46">
        <v>500</v>
      </c>
      <c r="E312" s="17">
        <v>185.88</v>
      </c>
    </row>
    <row r="313" spans="1:5" s="7" customFormat="1" ht="15.75">
      <c r="A313" s="116" t="s">
        <v>257</v>
      </c>
      <c r="B313" s="117"/>
      <c r="C313" s="117"/>
      <c r="D313" s="118"/>
      <c r="E313" s="17">
        <v>87.39</v>
      </c>
    </row>
    <row r="314" spans="1:5" s="7" customFormat="1" ht="15">
      <c r="A314" s="52">
        <f>A312+1</f>
        <v>259</v>
      </c>
      <c r="B314" s="39" t="s">
        <v>264</v>
      </c>
      <c r="C314" s="40" t="s">
        <v>11</v>
      </c>
      <c r="D314" s="46">
        <v>800</v>
      </c>
      <c r="E314" s="13"/>
    </row>
    <row r="315" spans="1:5" s="7" customFormat="1" ht="15">
      <c r="A315" s="52">
        <f>A314+1</f>
        <v>260</v>
      </c>
      <c r="B315" s="39" t="s">
        <v>258</v>
      </c>
      <c r="C315" s="40" t="s">
        <v>76</v>
      </c>
      <c r="D315" s="46">
        <v>250</v>
      </c>
      <c r="E315" s="13"/>
    </row>
    <row r="316" spans="1:5" s="21" customFormat="1" ht="16.5" customHeight="1">
      <c r="A316" s="116" t="s">
        <v>259</v>
      </c>
      <c r="B316" s="117"/>
      <c r="C316" s="117"/>
      <c r="D316" s="118"/>
      <c r="E316" s="20"/>
    </row>
    <row r="317" spans="1:5" s="7" customFormat="1" ht="15">
      <c r="A317" s="52">
        <f>A315+1</f>
        <v>261</v>
      </c>
      <c r="B317" s="39" t="s">
        <v>264</v>
      </c>
      <c r="C317" s="40" t="s">
        <v>11</v>
      </c>
      <c r="D317" s="46">
        <v>800</v>
      </c>
      <c r="E317" s="17">
        <v>39.06</v>
      </c>
    </row>
    <row r="318" spans="1:5" s="7" customFormat="1" ht="15">
      <c r="A318" s="66">
        <f>A317+1</f>
        <v>262</v>
      </c>
      <c r="B318" s="39" t="s">
        <v>260</v>
      </c>
      <c r="C318" s="40" t="s">
        <v>76</v>
      </c>
      <c r="D318" s="46">
        <v>400</v>
      </c>
      <c r="E318" s="17">
        <v>25.03</v>
      </c>
    </row>
    <row r="319" spans="1:5" s="7" customFormat="1" ht="15">
      <c r="A319" s="66">
        <f>A318+1</f>
        <v>263</v>
      </c>
      <c r="B319" s="39" t="s">
        <v>261</v>
      </c>
      <c r="C319" s="40" t="s">
        <v>76</v>
      </c>
      <c r="D319" s="46">
        <v>700</v>
      </c>
      <c r="E319" s="17"/>
    </row>
    <row r="320" spans="1:5" s="7" customFormat="1" ht="15">
      <c r="A320" s="66">
        <f>A319+1</f>
        <v>264</v>
      </c>
      <c r="B320" s="39" t="s">
        <v>262</v>
      </c>
      <c r="C320" s="40" t="s">
        <v>76</v>
      </c>
      <c r="D320" s="46">
        <v>1000</v>
      </c>
      <c r="E320" s="17">
        <v>8688.2099999999991</v>
      </c>
    </row>
    <row r="321" spans="1:5" s="7" customFormat="1" ht="15.75" customHeight="1">
      <c r="A321" s="66">
        <f>A320+1</f>
        <v>265</v>
      </c>
      <c r="B321" s="39" t="s">
        <v>263</v>
      </c>
      <c r="C321" s="40" t="s">
        <v>76</v>
      </c>
      <c r="D321" s="46">
        <v>1200</v>
      </c>
      <c r="E321" s="9"/>
    </row>
    <row r="322" spans="1:5" s="7" customFormat="1" ht="15.75" hidden="1">
      <c r="A322" s="116" t="s">
        <v>538</v>
      </c>
      <c r="B322" s="117"/>
      <c r="C322" s="117"/>
      <c r="D322" s="118"/>
      <c r="E322" s="9"/>
    </row>
    <row r="323" spans="1:5" s="7" customFormat="1" ht="15">
      <c r="A323" s="56" t="s">
        <v>564</v>
      </c>
      <c r="B323" s="55" t="s">
        <v>11</v>
      </c>
      <c r="C323" s="54" t="s">
        <v>24</v>
      </c>
      <c r="D323" s="67" t="s">
        <v>569</v>
      </c>
      <c r="E323" s="9"/>
    </row>
    <row r="324" spans="1:5" s="7" customFormat="1" ht="18" customHeight="1">
      <c r="A324" s="56" t="s">
        <v>565</v>
      </c>
      <c r="B324" s="55" t="s">
        <v>491</v>
      </c>
      <c r="C324" s="54" t="s">
        <v>24</v>
      </c>
      <c r="D324" s="67" t="s">
        <v>570</v>
      </c>
      <c r="E324" s="9"/>
    </row>
    <row r="325" spans="1:5" s="7" customFormat="1" ht="15.75">
      <c r="A325" s="116" t="s">
        <v>356</v>
      </c>
      <c r="B325" s="117"/>
      <c r="C325" s="117"/>
      <c r="D325" s="118"/>
      <c r="E325" s="9"/>
    </row>
    <row r="326" spans="1:5" s="7" customFormat="1" ht="15">
      <c r="A326" s="52">
        <v>268</v>
      </c>
      <c r="B326" s="39" t="s">
        <v>265</v>
      </c>
      <c r="C326" s="40" t="s">
        <v>24</v>
      </c>
      <c r="D326" s="46">
        <v>650</v>
      </c>
      <c r="E326" s="9"/>
    </row>
    <row r="327" spans="1:5" s="7" customFormat="1" ht="15">
      <c r="A327" s="52">
        <v>269</v>
      </c>
      <c r="B327" s="39" t="s">
        <v>266</v>
      </c>
      <c r="C327" s="40" t="s">
        <v>24</v>
      </c>
      <c r="D327" s="46">
        <v>550</v>
      </c>
      <c r="E327" s="9"/>
    </row>
    <row r="328" spans="1:5" s="7" customFormat="1" ht="18.75" customHeight="1">
      <c r="A328" s="52">
        <f t="shared" ref="A328:A352" si="7">A327+1</f>
        <v>270</v>
      </c>
      <c r="B328" s="39" t="s">
        <v>267</v>
      </c>
      <c r="C328" s="40" t="s">
        <v>76</v>
      </c>
      <c r="D328" s="46">
        <v>250</v>
      </c>
      <c r="E328" s="9"/>
    </row>
    <row r="329" spans="1:5" s="7" customFormat="1" ht="15">
      <c r="A329" s="52">
        <f t="shared" si="7"/>
        <v>271</v>
      </c>
      <c r="B329" s="39" t="s">
        <v>268</v>
      </c>
      <c r="C329" s="40" t="s">
        <v>76</v>
      </c>
      <c r="D329" s="46">
        <v>400</v>
      </c>
      <c r="E329" s="9"/>
    </row>
    <row r="330" spans="1:5" s="7" customFormat="1" ht="30">
      <c r="A330" s="52">
        <f t="shared" si="7"/>
        <v>272</v>
      </c>
      <c r="B330" s="39" t="s">
        <v>269</v>
      </c>
      <c r="C330" s="40" t="s">
        <v>76</v>
      </c>
      <c r="D330" s="46">
        <v>150</v>
      </c>
      <c r="E330" s="36"/>
    </row>
    <row r="331" spans="1:5" s="7" customFormat="1" ht="30">
      <c r="A331" s="52">
        <f t="shared" si="7"/>
        <v>273</v>
      </c>
      <c r="B331" s="39" t="s">
        <v>270</v>
      </c>
      <c r="C331" s="40" t="s">
        <v>76</v>
      </c>
      <c r="D331" s="46">
        <v>350</v>
      </c>
      <c r="E331" s="36"/>
    </row>
    <row r="332" spans="1:5" s="7" customFormat="1" ht="15">
      <c r="A332" s="52">
        <f t="shared" si="7"/>
        <v>274</v>
      </c>
      <c r="B332" s="39" t="s">
        <v>271</v>
      </c>
      <c r="C332" s="40" t="s">
        <v>76</v>
      </c>
      <c r="D332" s="46">
        <v>150</v>
      </c>
      <c r="E332" s="36"/>
    </row>
    <row r="333" spans="1:5" s="7" customFormat="1" ht="15">
      <c r="A333" s="52">
        <f t="shared" si="7"/>
        <v>275</v>
      </c>
      <c r="B333" s="39" t="s">
        <v>272</v>
      </c>
      <c r="C333" s="40" t="s">
        <v>76</v>
      </c>
      <c r="D333" s="46">
        <v>200</v>
      </c>
      <c r="E333" s="36"/>
    </row>
    <row r="334" spans="1:5" s="7" customFormat="1" ht="15">
      <c r="A334" s="52">
        <f t="shared" si="7"/>
        <v>276</v>
      </c>
      <c r="B334" s="39" t="s">
        <v>273</v>
      </c>
      <c r="C334" s="40" t="s">
        <v>76</v>
      </c>
      <c r="D334" s="46">
        <v>120</v>
      </c>
      <c r="E334" s="36"/>
    </row>
    <row r="335" spans="1:5" s="7" customFormat="1" ht="15">
      <c r="A335" s="52">
        <f t="shared" si="7"/>
        <v>277</v>
      </c>
      <c r="B335" s="39" t="s">
        <v>274</v>
      </c>
      <c r="C335" s="40" t="s">
        <v>76</v>
      </c>
      <c r="D335" s="46">
        <v>220</v>
      </c>
      <c r="E335" s="36"/>
    </row>
    <row r="336" spans="1:5" s="7" customFormat="1" ht="18" customHeight="1">
      <c r="A336" s="52">
        <f t="shared" si="7"/>
        <v>278</v>
      </c>
      <c r="B336" s="39" t="s">
        <v>275</v>
      </c>
      <c r="C336" s="40" t="s">
        <v>76</v>
      </c>
      <c r="D336" s="46">
        <v>200</v>
      </c>
      <c r="E336" s="36"/>
    </row>
    <row r="337" spans="1:5" s="7" customFormat="1" ht="30">
      <c r="A337" s="52">
        <f t="shared" si="7"/>
        <v>279</v>
      </c>
      <c r="B337" s="39" t="s">
        <v>276</v>
      </c>
      <c r="C337" s="40" t="s">
        <v>76</v>
      </c>
      <c r="D337" s="46">
        <v>300</v>
      </c>
      <c r="E337" s="36"/>
    </row>
    <row r="338" spans="1:5" s="7" customFormat="1" ht="15">
      <c r="A338" s="52">
        <f t="shared" si="7"/>
        <v>280</v>
      </c>
      <c r="B338" s="39" t="s">
        <v>277</v>
      </c>
      <c r="C338" s="40" t="s">
        <v>76</v>
      </c>
      <c r="D338" s="46">
        <v>120</v>
      </c>
      <c r="E338" s="36"/>
    </row>
    <row r="339" spans="1:5" s="7" customFormat="1" ht="15">
      <c r="A339" s="52">
        <f t="shared" si="7"/>
        <v>281</v>
      </c>
      <c r="B339" s="39" t="s">
        <v>278</v>
      </c>
      <c r="C339" s="40" t="s">
        <v>76</v>
      </c>
      <c r="D339" s="46">
        <v>120</v>
      </c>
      <c r="E339" s="36"/>
    </row>
    <row r="340" spans="1:5" s="7" customFormat="1" ht="15">
      <c r="A340" s="52">
        <f t="shared" si="7"/>
        <v>282</v>
      </c>
      <c r="B340" s="39" t="s">
        <v>279</v>
      </c>
      <c r="C340" s="40" t="s">
        <v>76</v>
      </c>
      <c r="D340" s="46">
        <v>200</v>
      </c>
      <c r="E340" s="36"/>
    </row>
    <row r="341" spans="1:5" s="7" customFormat="1" ht="15">
      <c r="A341" s="52">
        <f t="shared" si="7"/>
        <v>283</v>
      </c>
      <c r="B341" s="39" t="s">
        <v>280</v>
      </c>
      <c r="C341" s="40" t="s">
        <v>76</v>
      </c>
      <c r="D341" s="46">
        <v>200</v>
      </c>
      <c r="E341" s="36"/>
    </row>
    <row r="342" spans="1:5" s="7" customFormat="1" ht="15">
      <c r="A342" s="52">
        <f t="shared" si="7"/>
        <v>284</v>
      </c>
      <c r="B342" s="39" t="s">
        <v>281</v>
      </c>
      <c r="C342" s="40" t="s">
        <v>76</v>
      </c>
      <c r="D342" s="46">
        <v>350</v>
      </c>
      <c r="E342" s="36"/>
    </row>
    <row r="343" spans="1:5" s="7" customFormat="1" ht="15">
      <c r="A343" s="52">
        <f t="shared" si="7"/>
        <v>285</v>
      </c>
      <c r="B343" s="39" t="s">
        <v>282</v>
      </c>
      <c r="C343" s="40" t="s">
        <v>76</v>
      </c>
      <c r="D343" s="46">
        <v>400</v>
      </c>
      <c r="E343" s="36"/>
    </row>
    <row r="344" spans="1:5" s="7" customFormat="1" ht="15">
      <c r="A344" s="52">
        <f t="shared" si="7"/>
        <v>286</v>
      </c>
      <c r="B344" s="39" t="s">
        <v>283</v>
      </c>
      <c r="C344" s="40" t="s">
        <v>76</v>
      </c>
      <c r="D344" s="46">
        <v>400</v>
      </c>
      <c r="E344" s="36"/>
    </row>
    <row r="345" spans="1:5" s="7" customFormat="1" ht="15">
      <c r="A345" s="52">
        <f t="shared" si="7"/>
        <v>287</v>
      </c>
      <c r="B345" s="39" t="s">
        <v>284</v>
      </c>
      <c r="C345" s="40" t="s">
        <v>76</v>
      </c>
      <c r="D345" s="46">
        <v>300</v>
      </c>
      <c r="E345" s="36"/>
    </row>
    <row r="346" spans="1:5" s="7" customFormat="1" ht="15">
      <c r="A346" s="52">
        <f t="shared" si="7"/>
        <v>288</v>
      </c>
      <c r="B346" s="39" t="s">
        <v>285</v>
      </c>
      <c r="C346" s="40" t="s">
        <v>76</v>
      </c>
      <c r="D346" s="46">
        <v>150</v>
      </c>
      <c r="E346" s="36"/>
    </row>
    <row r="347" spans="1:5" s="7" customFormat="1" ht="15">
      <c r="A347" s="52">
        <f t="shared" si="7"/>
        <v>289</v>
      </c>
      <c r="B347" s="39" t="s">
        <v>286</v>
      </c>
      <c r="C347" s="40" t="s">
        <v>76</v>
      </c>
      <c r="D347" s="46">
        <v>300</v>
      </c>
      <c r="E347" s="36"/>
    </row>
    <row r="348" spans="1:5" s="7" customFormat="1" ht="30">
      <c r="A348" s="52">
        <f t="shared" si="7"/>
        <v>290</v>
      </c>
      <c r="B348" s="39" t="s">
        <v>287</v>
      </c>
      <c r="C348" s="40" t="s">
        <v>76</v>
      </c>
      <c r="D348" s="46">
        <v>250</v>
      </c>
      <c r="E348" s="36"/>
    </row>
    <row r="349" spans="1:5" s="7" customFormat="1" ht="30">
      <c r="A349" s="52">
        <f t="shared" si="7"/>
        <v>291</v>
      </c>
      <c r="B349" s="39" t="s">
        <v>288</v>
      </c>
      <c r="C349" s="40" t="s">
        <v>76</v>
      </c>
      <c r="D349" s="46">
        <v>250</v>
      </c>
      <c r="E349" s="36"/>
    </row>
    <row r="350" spans="1:5" s="7" customFormat="1" ht="15">
      <c r="A350" s="52">
        <f t="shared" si="7"/>
        <v>292</v>
      </c>
      <c r="B350" s="39" t="s">
        <v>289</v>
      </c>
      <c r="C350" s="40" t="s">
        <v>76</v>
      </c>
      <c r="D350" s="46">
        <v>300</v>
      </c>
      <c r="E350" s="36"/>
    </row>
    <row r="351" spans="1:5" s="7" customFormat="1" ht="15">
      <c r="A351" s="52">
        <f t="shared" si="7"/>
        <v>293</v>
      </c>
      <c r="B351" s="39" t="s">
        <v>290</v>
      </c>
      <c r="C351" s="40" t="s">
        <v>76</v>
      </c>
      <c r="D351" s="46">
        <v>400</v>
      </c>
      <c r="E351" s="36"/>
    </row>
    <row r="352" spans="1:5" s="7" customFormat="1" ht="15">
      <c r="A352" s="52">
        <f t="shared" si="7"/>
        <v>294</v>
      </c>
      <c r="B352" s="43" t="s">
        <v>291</v>
      </c>
      <c r="C352" s="44" t="s">
        <v>76</v>
      </c>
      <c r="D352" s="47">
        <v>150</v>
      </c>
      <c r="E352" s="36"/>
    </row>
    <row r="353" spans="1:5" s="7" customFormat="1" ht="15">
      <c r="A353" s="52"/>
      <c r="B353" s="147" t="s">
        <v>486</v>
      </c>
      <c r="C353" s="147"/>
      <c r="D353" s="148"/>
      <c r="E353" s="36"/>
    </row>
    <row r="354" spans="1:5" s="7" customFormat="1" ht="15">
      <c r="A354" s="52">
        <f>A352+1</f>
        <v>295</v>
      </c>
      <c r="B354" s="39" t="s">
        <v>292</v>
      </c>
      <c r="C354" s="40" t="s">
        <v>72</v>
      </c>
      <c r="D354" s="46">
        <v>150</v>
      </c>
      <c r="E354" s="36"/>
    </row>
    <row r="355" spans="1:5" s="7" customFormat="1" ht="15.75">
      <c r="A355" s="116" t="s">
        <v>293</v>
      </c>
      <c r="B355" s="117"/>
      <c r="C355" s="117"/>
      <c r="D355" s="118"/>
      <c r="E355" s="36"/>
    </row>
    <row r="356" spans="1:5" s="7" customFormat="1" ht="15">
      <c r="A356" s="52">
        <f>A354+1</f>
        <v>296</v>
      </c>
      <c r="B356" s="39" t="s">
        <v>294</v>
      </c>
      <c r="C356" s="40" t="s">
        <v>76</v>
      </c>
      <c r="D356" s="46">
        <v>70</v>
      </c>
      <c r="E356" s="36"/>
    </row>
    <row r="357" spans="1:5" s="7" customFormat="1" ht="15">
      <c r="A357" s="52">
        <f t="shared" ref="A357:A362" si="8">A356+1</f>
        <v>297</v>
      </c>
      <c r="B357" s="39" t="s">
        <v>487</v>
      </c>
      <c r="C357" s="40" t="s">
        <v>295</v>
      </c>
      <c r="D357" s="46">
        <v>35</v>
      </c>
      <c r="E357" s="36"/>
    </row>
    <row r="358" spans="1:5" s="7" customFormat="1" ht="15">
      <c r="A358" s="52">
        <f t="shared" si="8"/>
        <v>298</v>
      </c>
      <c r="B358" s="39" t="s">
        <v>488</v>
      </c>
      <c r="C358" s="40" t="s">
        <v>295</v>
      </c>
      <c r="D358" s="46">
        <v>35</v>
      </c>
      <c r="E358" s="36"/>
    </row>
    <row r="359" spans="1:5" s="7" customFormat="1" ht="15">
      <c r="A359" s="52">
        <f t="shared" si="8"/>
        <v>299</v>
      </c>
      <c r="B359" s="39" t="s">
        <v>489</v>
      </c>
      <c r="C359" s="40" t="s">
        <v>295</v>
      </c>
      <c r="D359" s="46">
        <v>60</v>
      </c>
      <c r="E359" s="36"/>
    </row>
    <row r="360" spans="1:5" s="7" customFormat="1" ht="15">
      <c r="A360" s="52">
        <f t="shared" si="8"/>
        <v>300</v>
      </c>
      <c r="B360" s="39" t="s">
        <v>459</v>
      </c>
      <c r="C360" s="40" t="s">
        <v>296</v>
      </c>
      <c r="D360" s="46">
        <v>200</v>
      </c>
      <c r="E360" s="9"/>
    </row>
    <row r="361" spans="1:5" s="7" customFormat="1" ht="27">
      <c r="A361" s="52">
        <f t="shared" si="8"/>
        <v>301</v>
      </c>
      <c r="B361" s="39" t="s">
        <v>297</v>
      </c>
      <c r="C361" s="40" t="s">
        <v>76</v>
      </c>
      <c r="D361" s="46">
        <v>50</v>
      </c>
      <c r="E361" s="9"/>
    </row>
    <row r="362" spans="1:5" s="7" customFormat="1" ht="15">
      <c r="A362" s="52">
        <f t="shared" si="8"/>
        <v>302</v>
      </c>
      <c r="B362" s="39" t="s">
        <v>298</v>
      </c>
      <c r="C362" s="40" t="s">
        <v>76</v>
      </c>
      <c r="D362" s="46">
        <v>100</v>
      </c>
      <c r="E362" s="9"/>
    </row>
    <row r="363" spans="1:5" s="7" customFormat="1" ht="15.75">
      <c r="A363" s="52"/>
      <c r="B363" s="82" t="s">
        <v>299</v>
      </c>
      <c r="C363" s="40"/>
      <c r="D363" s="46"/>
      <c r="E363" s="36"/>
    </row>
    <row r="364" spans="1:5" s="7" customFormat="1" ht="15">
      <c r="A364" s="52"/>
      <c r="B364" s="83" t="s">
        <v>300</v>
      </c>
      <c r="C364" s="40"/>
      <c r="D364" s="46"/>
      <c r="E364" s="9"/>
    </row>
    <row r="365" spans="1:5" s="7" customFormat="1" ht="15">
      <c r="A365" s="52">
        <f>A362+1</f>
        <v>303</v>
      </c>
      <c r="B365" s="39" t="s">
        <v>301</v>
      </c>
      <c r="C365" s="40" t="s">
        <v>302</v>
      </c>
      <c r="D365" s="46">
        <v>220</v>
      </c>
      <c r="E365" s="9"/>
    </row>
    <row r="366" spans="1:5" s="7" customFormat="1" ht="15">
      <c r="A366" s="52">
        <f>A365+1</f>
        <v>304</v>
      </c>
      <c r="B366" s="39" t="s">
        <v>303</v>
      </c>
      <c r="C366" s="40" t="s">
        <v>302</v>
      </c>
      <c r="D366" s="46">
        <v>150</v>
      </c>
      <c r="E366" s="9"/>
    </row>
    <row r="367" spans="1:5" s="7" customFormat="1" ht="15">
      <c r="A367" s="52">
        <f t="shared" ref="A367:A372" si="9">A366+1</f>
        <v>305</v>
      </c>
      <c r="B367" s="39" t="s">
        <v>304</v>
      </c>
      <c r="C367" s="40" t="s">
        <v>302</v>
      </c>
      <c r="D367" s="46">
        <v>80</v>
      </c>
      <c r="E367" s="9"/>
    </row>
    <row r="368" spans="1:5" s="7" customFormat="1" ht="15">
      <c r="A368" s="52">
        <f t="shared" si="9"/>
        <v>306</v>
      </c>
      <c r="B368" s="39" t="s">
        <v>305</v>
      </c>
      <c r="C368" s="40" t="s">
        <v>302</v>
      </c>
      <c r="D368" s="46">
        <v>60</v>
      </c>
      <c r="E368" s="9"/>
    </row>
    <row r="369" spans="1:5" s="7" customFormat="1" ht="15">
      <c r="A369" s="52">
        <f t="shared" si="9"/>
        <v>307</v>
      </c>
      <c r="B369" s="39" t="s">
        <v>306</v>
      </c>
      <c r="C369" s="40" t="s">
        <v>302</v>
      </c>
      <c r="D369" s="46">
        <v>80</v>
      </c>
      <c r="E369" s="9"/>
    </row>
    <row r="370" spans="1:5" s="7" customFormat="1" ht="15">
      <c r="A370" s="52">
        <f t="shared" si="9"/>
        <v>308</v>
      </c>
      <c r="B370" s="39" t="s">
        <v>307</v>
      </c>
      <c r="C370" s="40" t="s">
        <v>302</v>
      </c>
      <c r="D370" s="46">
        <v>100</v>
      </c>
      <c r="E370" s="9"/>
    </row>
    <row r="371" spans="1:5" s="7" customFormat="1" ht="15">
      <c r="A371" s="52">
        <f t="shared" si="9"/>
        <v>309</v>
      </c>
      <c r="B371" s="43" t="s">
        <v>308</v>
      </c>
      <c r="C371" s="40" t="s">
        <v>302</v>
      </c>
      <c r="D371" s="47">
        <v>90</v>
      </c>
      <c r="E371" s="9"/>
    </row>
    <row r="372" spans="1:5" s="7" customFormat="1" ht="15">
      <c r="A372" s="52">
        <f t="shared" si="9"/>
        <v>310</v>
      </c>
      <c r="B372" s="43" t="s">
        <v>309</v>
      </c>
      <c r="C372" s="40" t="s">
        <v>302</v>
      </c>
      <c r="D372" s="47">
        <v>215</v>
      </c>
      <c r="E372" s="9"/>
    </row>
    <row r="373" spans="1:5" s="7" customFormat="1" ht="15">
      <c r="A373" s="52"/>
      <c r="B373" s="69" t="s">
        <v>310</v>
      </c>
      <c r="C373" s="40"/>
      <c r="D373" s="47"/>
      <c r="E373" s="9"/>
    </row>
    <row r="374" spans="1:5" s="7" customFormat="1" ht="15">
      <c r="A374" s="52">
        <f>A372+1</f>
        <v>311</v>
      </c>
      <c r="B374" s="43" t="s">
        <v>311</v>
      </c>
      <c r="C374" s="40" t="s">
        <v>302</v>
      </c>
      <c r="D374" s="47">
        <v>100</v>
      </c>
      <c r="E374" s="9"/>
    </row>
    <row r="375" spans="1:5" s="7" customFormat="1" ht="15">
      <c r="A375" s="52">
        <f>A374+1</f>
        <v>312</v>
      </c>
      <c r="B375" s="43" t="s">
        <v>312</v>
      </c>
      <c r="C375" s="40" t="s">
        <v>302</v>
      </c>
      <c r="D375" s="47">
        <v>100</v>
      </c>
      <c r="E375" s="9"/>
    </row>
    <row r="376" spans="1:5" s="7" customFormat="1" ht="15">
      <c r="A376" s="52">
        <f>A375+1</f>
        <v>313</v>
      </c>
      <c r="B376" s="43" t="s">
        <v>313</v>
      </c>
      <c r="C376" s="40" t="s">
        <v>302</v>
      </c>
      <c r="D376" s="47">
        <v>250</v>
      </c>
      <c r="E376" s="13"/>
    </row>
    <row r="377" spans="1:5" s="7" customFormat="1" ht="15">
      <c r="A377" s="52">
        <f>A376+1</f>
        <v>314</v>
      </c>
      <c r="B377" s="43" t="s">
        <v>490</v>
      </c>
      <c r="C377" s="40" t="s">
        <v>302</v>
      </c>
      <c r="D377" s="47" t="s">
        <v>460</v>
      </c>
      <c r="E377" s="13"/>
    </row>
    <row r="378" spans="1:5" s="7" customFormat="1" ht="15">
      <c r="A378" s="52">
        <f>A377+1</f>
        <v>315</v>
      </c>
      <c r="B378" s="43" t="s">
        <v>314</v>
      </c>
      <c r="C378" s="40" t="s">
        <v>302</v>
      </c>
      <c r="D378" s="47">
        <v>300</v>
      </c>
      <c r="E378" s="13"/>
    </row>
    <row r="379" spans="1:5" s="7" customFormat="1" ht="15">
      <c r="A379" s="52"/>
      <c r="B379" s="69" t="s">
        <v>315</v>
      </c>
      <c r="C379" s="44"/>
      <c r="D379" s="47"/>
      <c r="E379" s="13"/>
    </row>
    <row r="380" spans="1:5" s="7" customFormat="1" ht="31.5" customHeight="1">
      <c r="A380" s="52">
        <f>A378+1</f>
        <v>316</v>
      </c>
      <c r="B380" s="43" t="s">
        <v>316</v>
      </c>
      <c r="C380" s="40" t="s">
        <v>302</v>
      </c>
      <c r="D380" s="47">
        <v>75</v>
      </c>
      <c r="E380" s="17">
        <v>141.97999999999999</v>
      </c>
    </row>
    <row r="381" spans="1:5" s="7" customFormat="1" ht="15">
      <c r="A381" s="52">
        <f>A380+1</f>
        <v>317</v>
      </c>
      <c r="B381" s="43" t="s">
        <v>317</v>
      </c>
      <c r="C381" s="40" t="s">
        <v>302</v>
      </c>
      <c r="D381" s="47">
        <v>90</v>
      </c>
      <c r="E381" s="17"/>
    </row>
    <row r="382" spans="1:5" s="7" customFormat="1" ht="15">
      <c r="A382" s="52">
        <f t="shared" ref="A382:A407" si="10">A381+1</f>
        <v>318</v>
      </c>
      <c r="B382" s="43" t="s">
        <v>318</v>
      </c>
      <c r="C382" s="40" t="s">
        <v>302</v>
      </c>
      <c r="D382" s="47">
        <v>80</v>
      </c>
      <c r="E382" s="17">
        <v>342.27</v>
      </c>
    </row>
    <row r="383" spans="1:5" s="7" customFormat="1" ht="15">
      <c r="A383" s="52">
        <f t="shared" si="10"/>
        <v>319</v>
      </c>
      <c r="B383" s="43" t="s">
        <v>319</v>
      </c>
      <c r="C383" s="40" t="s">
        <v>302</v>
      </c>
      <c r="D383" s="47">
        <v>80</v>
      </c>
      <c r="E383" s="17"/>
    </row>
    <row r="384" spans="1:5" s="7" customFormat="1" ht="15">
      <c r="A384" s="52">
        <f t="shared" si="10"/>
        <v>320</v>
      </c>
      <c r="B384" s="43" t="s">
        <v>320</v>
      </c>
      <c r="C384" s="40" t="s">
        <v>302</v>
      </c>
      <c r="D384" s="47">
        <v>100</v>
      </c>
      <c r="E384" s="17">
        <v>342.27</v>
      </c>
    </row>
    <row r="385" spans="1:5" s="7" customFormat="1" ht="15">
      <c r="A385" s="52">
        <f t="shared" si="10"/>
        <v>321</v>
      </c>
      <c r="B385" s="43" t="s">
        <v>321</v>
      </c>
      <c r="C385" s="40" t="s">
        <v>302</v>
      </c>
      <c r="D385" s="47">
        <v>100</v>
      </c>
      <c r="E385" s="17">
        <v>342.27</v>
      </c>
    </row>
    <row r="386" spans="1:5" s="7" customFormat="1" ht="15">
      <c r="A386" s="52">
        <f t="shared" si="10"/>
        <v>322</v>
      </c>
      <c r="B386" s="43" t="s">
        <v>322</v>
      </c>
      <c r="C386" s="40" t="s">
        <v>302</v>
      </c>
      <c r="D386" s="47">
        <v>100</v>
      </c>
      <c r="E386" s="17">
        <v>294.89</v>
      </c>
    </row>
    <row r="387" spans="1:5" s="7" customFormat="1" ht="15">
      <c r="A387" s="52">
        <f t="shared" si="10"/>
        <v>323</v>
      </c>
      <c r="B387" s="43" t="s">
        <v>323</v>
      </c>
      <c r="C387" s="40" t="s">
        <v>302</v>
      </c>
      <c r="D387" s="47">
        <v>125</v>
      </c>
      <c r="E387" s="17">
        <v>553.20000000000005</v>
      </c>
    </row>
    <row r="388" spans="1:5" s="7" customFormat="1" ht="15">
      <c r="A388" s="52">
        <f t="shared" si="10"/>
        <v>324</v>
      </c>
      <c r="B388" s="43" t="s">
        <v>324</v>
      </c>
      <c r="C388" s="40" t="s">
        <v>302</v>
      </c>
      <c r="D388" s="47">
        <v>155</v>
      </c>
      <c r="E388" s="17">
        <v>94.52</v>
      </c>
    </row>
    <row r="389" spans="1:5" s="7" customFormat="1" ht="15">
      <c r="A389" s="52">
        <f t="shared" si="10"/>
        <v>325</v>
      </c>
      <c r="B389" s="43" t="s">
        <v>325</v>
      </c>
      <c r="C389" s="40" t="s">
        <v>302</v>
      </c>
      <c r="D389" s="47">
        <v>135</v>
      </c>
      <c r="E389" s="17">
        <v>231.06</v>
      </c>
    </row>
    <row r="390" spans="1:5" s="7" customFormat="1" ht="15">
      <c r="A390" s="52">
        <f t="shared" si="10"/>
        <v>326</v>
      </c>
      <c r="B390" s="43" t="s">
        <v>461</v>
      </c>
      <c r="C390" s="40" t="s">
        <v>302</v>
      </c>
      <c r="D390" s="47">
        <v>180</v>
      </c>
      <c r="E390" s="17">
        <v>671.4</v>
      </c>
    </row>
    <row r="391" spans="1:5" s="7" customFormat="1" ht="15">
      <c r="A391" s="52">
        <f t="shared" si="10"/>
        <v>327</v>
      </c>
      <c r="B391" s="43" t="s">
        <v>326</v>
      </c>
      <c r="C391" s="40" t="s">
        <v>302</v>
      </c>
      <c r="D391" s="47">
        <v>90</v>
      </c>
      <c r="E391" s="17">
        <v>99.27</v>
      </c>
    </row>
    <row r="392" spans="1:5" s="7" customFormat="1" ht="15">
      <c r="A392" s="52">
        <f t="shared" si="10"/>
        <v>328</v>
      </c>
      <c r="B392" s="43" t="s">
        <v>357</v>
      </c>
      <c r="C392" s="40" t="s">
        <v>302</v>
      </c>
      <c r="D392" s="47">
        <v>90</v>
      </c>
      <c r="E392" s="17">
        <v>702.88</v>
      </c>
    </row>
    <row r="393" spans="1:5" s="5" customFormat="1" ht="16.5">
      <c r="A393" s="52">
        <f t="shared" si="10"/>
        <v>329</v>
      </c>
      <c r="B393" s="43" t="s">
        <v>327</v>
      </c>
      <c r="C393" s="40" t="s">
        <v>302</v>
      </c>
      <c r="D393" s="47">
        <v>65</v>
      </c>
      <c r="E393" s="8"/>
    </row>
    <row r="394" spans="1:5" s="7" customFormat="1" ht="15">
      <c r="A394" s="52">
        <f t="shared" si="10"/>
        <v>330</v>
      </c>
      <c r="B394" s="43" t="s">
        <v>328</v>
      </c>
      <c r="C394" s="40" t="s">
        <v>302</v>
      </c>
      <c r="D394" s="47">
        <v>85</v>
      </c>
      <c r="E394" s="17">
        <v>210.69</v>
      </c>
    </row>
    <row r="395" spans="1:5" s="7" customFormat="1" ht="15">
      <c r="A395" s="52">
        <f t="shared" si="10"/>
        <v>331</v>
      </c>
      <c r="B395" s="43" t="s">
        <v>539</v>
      </c>
      <c r="C395" s="44" t="s">
        <v>302</v>
      </c>
      <c r="D395" s="47">
        <v>100</v>
      </c>
      <c r="E395" s="17">
        <v>149.72</v>
      </c>
    </row>
    <row r="396" spans="1:5" s="7" customFormat="1" ht="15">
      <c r="A396" s="52">
        <f>A395+1</f>
        <v>332</v>
      </c>
      <c r="B396" s="43" t="s">
        <v>329</v>
      </c>
      <c r="C396" s="40" t="s">
        <v>302</v>
      </c>
      <c r="D396" s="47">
        <v>105</v>
      </c>
      <c r="E396" s="17"/>
    </row>
    <row r="397" spans="1:5" s="7" customFormat="1" ht="15">
      <c r="A397" s="52">
        <f t="shared" si="10"/>
        <v>333</v>
      </c>
      <c r="B397" s="43" t="s">
        <v>330</v>
      </c>
      <c r="C397" s="40" t="s">
        <v>302</v>
      </c>
      <c r="D397" s="47">
        <v>115</v>
      </c>
      <c r="E397" s="17"/>
    </row>
    <row r="398" spans="1:5" s="7" customFormat="1" ht="15">
      <c r="A398" s="52">
        <f t="shared" si="10"/>
        <v>334</v>
      </c>
      <c r="B398" s="43" t="s">
        <v>540</v>
      </c>
      <c r="C398" s="40" t="s">
        <v>302</v>
      </c>
      <c r="D398" s="47">
        <v>250</v>
      </c>
      <c r="E398" s="17">
        <v>172.74</v>
      </c>
    </row>
    <row r="399" spans="1:5" s="5" customFormat="1" ht="16.5" customHeight="1">
      <c r="A399" s="52">
        <f t="shared" si="10"/>
        <v>335</v>
      </c>
      <c r="B399" s="43" t="s">
        <v>331</v>
      </c>
      <c r="C399" s="40" t="s">
        <v>302</v>
      </c>
      <c r="D399" s="47">
        <v>80</v>
      </c>
      <c r="E399" s="18"/>
    </row>
    <row r="400" spans="1:5" s="6" customFormat="1" ht="18.75" customHeight="1">
      <c r="A400" s="52">
        <f t="shared" si="10"/>
        <v>336</v>
      </c>
      <c r="B400" s="43" t="s">
        <v>332</v>
      </c>
      <c r="C400" s="40" t="s">
        <v>302</v>
      </c>
      <c r="D400" s="47">
        <v>110</v>
      </c>
      <c r="E400" s="19" t="s">
        <v>4</v>
      </c>
    </row>
    <row r="401" spans="1:5" s="7" customFormat="1" ht="15" customHeight="1">
      <c r="A401" s="52">
        <f t="shared" si="10"/>
        <v>337</v>
      </c>
      <c r="B401" s="39" t="s">
        <v>333</v>
      </c>
      <c r="C401" s="40" t="s">
        <v>302</v>
      </c>
      <c r="D401" s="46">
        <v>200</v>
      </c>
      <c r="E401" s="17">
        <v>165.64</v>
      </c>
    </row>
    <row r="402" spans="1:5" s="7" customFormat="1" ht="15">
      <c r="A402" s="52">
        <f t="shared" si="10"/>
        <v>338</v>
      </c>
      <c r="B402" s="39" t="s">
        <v>334</v>
      </c>
      <c r="C402" s="40" t="s">
        <v>302</v>
      </c>
      <c r="D402" s="46">
        <v>200</v>
      </c>
      <c r="E402" s="17">
        <v>176.4</v>
      </c>
    </row>
    <row r="403" spans="1:5" s="7" customFormat="1" ht="15">
      <c r="A403" s="52">
        <f t="shared" si="10"/>
        <v>339</v>
      </c>
      <c r="B403" s="39" t="s">
        <v>335</v>
      </c>
      <c r="C403" s="40" t="s">
        <v>302</v>
      </c>
      <c r="D403" s="46">
        <v>205</v>
      </c>
      <c r="E403" s="17">
        <v>36.85</v>
      </c>
    </row>
    <row r="404" spans="1:5" s="7" customFormat="1" ht="15">
      <c r="A404" s="52">
        <f t="shared" si="10"/>
        <v>340</v>
      </c>
      <c r="B404" s="43" t="s">
        <v>336</v>
      </c>
      <c r="C404" s="40" t="s">
        <v>302</v>
      </c>
      <c r="D404" s="47">
        <v>325</v>
      </c>
      <c r="E404" s="17">
        <v>93.06</v>
      </c>
    </row>
    <row r="405" spans="1:5" s="7" customFormat="1" ht="15">
      <c r="A405" s="52">
        <f t="shared" si="10"/>
        <v>341</v>
      </c>
      <c r="B405" s="43" t="s">
        <v>541</v>
      </c>
      <c r="C405" s="44" t="s">
        <v>302</v>
      </c>
      <c r="D405" s="47">
        <v>80</v>
      </c>
      <c r="E405" s="17"/>
    </row>
    <row r="406" spans="1:5" s="7" customFormat="1" ht="15">
      <c r="A406" s="52">
        <f t="shared" si="10"/>
        <v>342</v>
      </c>
      <c r="B406" s="43" t="s">
        <v>542</v>
      </c>
      <c r="C406" s="44" t="s">
        <v>302</v>
      </c>
      <c r="D406" s="47">
        <v>60</v>
      </c>
      <c r="E406" s="17">
        <v>87.17</v>
      </c>
    </row>
    <row r="407" spans="1:5" s="7" customFormat="1" ht="15">
      <c r="A407" s="52">
        <f t="shared" si="10"/>
        <v>343</v>
      </c>
      <c r="B407" s="39" t="s">
        <v>337</v>
      </c>
      <c r="C407" s="40" t="s">
        <v>302</v>
      </c>
      <c r="D407" s="46">
        <v>280</v>
      </c>
      <c r="E407" s="17">
        <v>36.85</v>
      </c>
    </row>
    <row r="408" spans="1:5" s="5" customFormat="1" ht="16.5">
      <c r="A408" s="64"/>
      <c r="B408" s="83" t="s">
        <v>338</v>
      </c>
      <c r="C408" s="40"/>
      <c r="D408" s="46"/>
      <c r="E408" s="8"/>
    </row>
    <row r="409" spans="1:5" s="7" customFormat="1" ht="15">
      <c r="A409" s="64">
        <v>344</v>
      </c>
      <c r="B409" s="39" t="s">
        <v>339</v>
      </c>
      <c r="C409" s="40" t="s">
        <v>302</v>
      </c>
      <c r="D409" s="46">
        <v>300</v>
      </c>
      <c r="E409" s="17">
        <v>49.71</v>
      </c>
    </row>
    <row r="410" spans="1:5" s="7" customFormat="1" ht="15">
      <c r="A410" s="64">
        <v>345</v>
      </c>
      <c r="B410" s="39" t="s">
        <v>340</v>
      </c>
      <c r="C410" s="40" t="s">
        <v>302</v>
      </c>
      <c r="D410" s="46">
        <v>240</v>
      </c>
      <c r="E410" s="17">
        <v>79.25</v>
      </c>
    </row>
    <row r="411" spans="1:5" s="7" customFormat="1" ht="15">
      <c r="A411" s="64">
        <v>346</v>
      </c>
      <c r="B411" s="39" t="s">
        <v>341</v>
      </c>
      <c r="C411" s="40" t="s">
        <v>302</v>
      </c>
      <c r="D411" s="46">
        <v>230</v>
      </c>
      <c r="E411" s="17">
        <v>141.84</v>
      </c>
    </row>
    <row r="412" spans="1:5" s="7" customFormat="1" ht="15">
      <c r="A412" s="64">
        <f t="shared" ref="A412" si="11">A411+1</f>
        <v>347</v>
      </c>
      <c r="B412" s="39" t="s">
        <v>342</v>
      </c>
      <c r="C412" s="40" t="s">
        <v>302</v>
      </c>
      <c r="D412" s="46">
        <v>230</v>
      </c>
      <c r="E412" s="17">
        <v>94.47</v>
      </c>
    </row>
    <row r="413" spans="1:5" s="7" customFormat="1" ht="15">
      <c r="A413" s="64"/>
      <c r="B413" s="70" t="s">
        <v>543</v>
      </c>
      <c r="C413" s="71"/>
      <c r="D413" s="75"/>
      <c r="E413" s="17">
        <v>111.75</v>
      </c>
    </row>
    <row r="414" spans="1:5" s="7" customFormat="1" ht="15">
      <c r="A414" s="64">
        <v>348</v>
      </c>
      <c r="B414" s="43" t="s">
        <v>544</v>
      </c>
      <c r="C414" s="44" t="s">
        <v>302</v>
      </c>
      <c r="D414" s="47">
        <v>180</v>
      </c>
      <c r="E414" s="17">
        <v>38.770000000000003</v>
      </c>
    </row>
    <row r="415" spans="1:5" s="7" customFormat="1" ht="15">
      <c r="A415" s="64">
        <v>349</v>
      </c>
      <c r="B415" s="43" t="s">
        <v>545</v>
      </c>
      <c r="C415" s="44" t="s">
        <v>302</v>
      </c>
      <c r="D415" s="47">
        <v>180</v>
      </c>
      <c r="E415" s="17">
        <v>881.29</v>
      </c>
    </row>
    <row r="416" spans="1:5" s="7" customFormat="1" ht="19.5">
      <c r="A416" s="144" t="s">
        <v>358</v>
      </c>
      <c r="B416" s="145"/>
      <c r="C416" s="145"/>
      <c r="D416" s="146"/>
      <c r="E416" s="17">
        <v>881.29</v>
      </c>
    </row>
    <row r="417" spans="1:5" s="7" customFormat="1" ht="18.75">
      <c r="A417" s="76"/>
      <c r="B417" s="72" t="s">
        <v>359</v>
      </c>
      <c r="C417" s="71"/>
      <c r="D417" s="77"/>
      <c r="E417" s="17">
        <v>307.39999999999998</v>
      </c>
    </row>
    <row r="418" spans="1:5" s="7" customFormat="1" ht="15">
      <c r="A418" s="64">
        <v>350</v>
      </c>
      <c r="B418" s="61" t="s">
        <v>360</v>
      </c>
      <c r="C418" s="40" t="s">
        <v>76</v>
      </c>
      <c r="D418" s="94">
        <v>850</v>
      </c>
      <c r="E418" s="17">
        <v>321.95</v>
      </c>
    </row>
    <row r="419" spans="1:5" s="5" customFormat="1" ht="16.5">
      <c r="A419" s="64">
        <v>351</v>
      </c>
      <c r="B419" s="61" t="s">
        <v>361</v>
      </c>
      <c r="C419" s="40" t="s">
        <v>76</v>
      </c>
      <c r="D419" s="94">
        <v>1000</v>
      </c>
      <c r="E419" s="8"/>
    </row>
    <row r="420" spans="1:5" s="7" customFormat="1" ht="30">
      <c r="A420" s="64"/>
      <c r="B420" s="61" t="s">
        <v>180</v>
      </c>
      <c r="C420" s="40" t="s">
        <v>76</v>
      </c>
      <c r="D420" s="94"/>
      <c r="E420" s="17">
        <v>95.19</v>
      </c>
    </row>
    <row r="421" spans="1:5" s="7" customFormat="1" ht="15">
      <c r="A421" s="64">
        <f>A419+1</f>
        <v>352</v>
      </c>
      <c r="B421" s="61" t="s">
        <v>181</v>
      </c>
      <c r="C421" s="40" t="s">
        <v>76</v>
      </c>
      <c r="D421" s="94">
        <v>400</v>
      </c>
      <c r="E421" s="17">
        <v>113.84</v>
      </c>
    </row>
    <row r="422" spans="1:5" s="7" customFormat="1" ht="15">
      <c r="A422" s="64">
        <f>A421+1</f>
        <v>353</v>
      </c>
      <c r="B422" s="61" t="s">
        <v>182</v>
      </c>
      <c r="C422" s="40" t="s">
        <v>76</v>
      </c>
      <c r="D422" s="94">
        <v>400</v>
      </c>
      <c r="E422" s="17">
        <v>41.21</v>
      </c>
    </row>
    <row r="423" spans="1:5" s="7" customFormat="1" ht="15">
      <c r="A423" s="64">
        <f>A422+1</f>
        <v>354</v>
      </c>
      <c r="B423" s="61" t="s">
        <v>183</v>
      </c>
      <c r="C423" s="40" t="s">
        <v>76</v>
      </c>
      <c r="D423" s="94">
        <v>400</v>
      </c>
      <c r="E423" s="17">
        <v>91.69</v>
      </c>
    </row>
    <row r="424" spans="1:5" s="7" customFormat="1" ht="15">
      <c r="A424" s="64">
        <f>A423+1</f>
        <v>355</v>
      </c>
      <c r="B424" s="61" t="s">
        <v>184</v>
      </c>
      <c r="C424" s="40" t="s">
        <v>76</v>
      </c>
      <c r="D424" s="94">
        <v>400</v>
      </c>
      <c r="E424" s="17">
        <v>66.87</v>
      </c>
    </row>
    <row r="425" spans="1:5" s="7" customFormat="1" ht="15">
      <c r="A425" s="64">
        <f>A424+1</f>
        <v>356</v>
      </c>
      <c r="B425" s="61" t="s">
        <v>185</v>
      </c>
      <c r="C425" s="40" t="s">
        <v>76</v>
      </c>
      <c r="D425" s="94">
        <v>400</v>
      </c>
      <c r="E425" s="17">
        <v>167.5</v>
      </c>
    </row>
    <row r="426" spans="1:5" s="7" customFormat="1" ht="15">
      <c r="A426" s="64">
        <f>A425+1</f>
        <v>357</v>
      </c>
      <c r="B426" s="61" t="s">
        <v>187</v>
      </c>
      <c r="C426" s="40" t="s">
        <v>76</v>
      </c>
      <c r="D426" s="94">
        <v>500</v>
      </c>
      <c r="E426" s="17">
        <v>167.5</v>
      </c>
    </row>
    <row r="427" spans="1:5" s="7" customFormat="1" ht="15">
      <c r="A427" s="64"/>
      <c r="B427" s="62" t="s">
        <v>188</v>
      </c>
      <c r="C427" s="63"/>
      <c r="D427" s="84"/>
      <c r="E427" s="17">
        <v>206.35</v>
      </c>
    </row>
    <row r="428" spans="1:5" s="7" customFormat="1" ht="15">
      <c r="A428" s="64">
        <f>A426+1</f>
        <v>358</v>
      </c>
      <c r="B428" s="61" t="s">
        <v>189</v>
      </c>
      <c r="C428" s="40" t="s">
        <v>76</v>
      </c>
      <c r="D428" s="94">
        <v>400</v>
      </c>
      <c r="E428" s="17"/>
    </row>
    <row r="429" spans="1:5" s="7" customFormat="1" ht="15">
      <c r="A429" s="64">
        <f>A428+1</f>
        <v>359</v>
      </c>
      <c r="B429" s="61" t="s">
        <v>190</v>
      </c>
      <c r="C429" s="40" t="s">
        <v>76</v>
      </c>
      <c r="D429" s="94">
        <v>700</v>
      </c>
      <c r="E429" s="17">
        <v>89.27</v>
      </c>
    </row>
    <row r="430" spans="1:5" s="7" customFormat="1" ht="15">
      <c r="A430" s="64"/>
      <c r="B430" s="62" t="s">
        <v>191</v>
      </c>
      <c r="C430" s="63"/>
      <c r="D430" s="84"/>
      <c r="E430" s="9"/>
    </row>
    <row r="431" spans="1:5" s="7" customFormat="1" ht="15">
      <c r="A431" s="64">
        <f>A429+1</f>
        <v>360</v>
      </c>
      <c r="B431" s="61" t="s">
        <v>192</v>
      </c>
      <c r="C431" s="40" t="s">
        <v>76</v>
      </c>
      <c r="D431" s="94">
        <v>500</v>
      </c>
      <c r="E431" s="9"/>
    </row>
    <row r="432" spans="1:5" s="7" customFormat="1" ht="30">
      <c r="A432" s="64">
        <f>A431+1</f>
        <v>361</v>
      </c>
      <c r="B432" s="61" t="s">
        <v>193</v>
      </c>
      <c r="C432" s="40" t="s">
        <v>76</v>
      </c>
      <c r="D432" s="94">
        <v>300</v>
      </c>
      <c r="E432" s="9"/>
    </row>
    <row r="433" spans="1:5" s="7" customFormat="1" ht="15">
      <c r="A433" s="64">
        <f t="shared" ref="A433:A465" si="12">A432+1</f>
        <v>362</v>
      </c>
      <c r="B433" s="61" t="s">
        <v>194</v>
      </c>
      <c r="C433" s="40" t="s">
        <v>76</v>
      </c>
      <c r="D433" s="94">
        <v>300</v>
      </c>
      <c r="E433" s="9"/>
    </row>
    <row r="434" spans="1:5" s="7" customFormat="1" ht="30">
      <c r="A434" s="64">
        <f t="shared" si="12"/>
        <v>363</v>
      </c>
      <c r="B434" s="61" t="s">
        <v>195</v>
      </c>
      <c r="C434" s="40" t="s">
        <v>76</v>
      </c>
      <c r="D434" s="94">
        <v>480</v>
      </c>
      <c r="E434" s="9"/>
    </row>
    <row r="435" spans="1:5" s="7" customFormat="1" ht="15">
      <c r="A435" s="64">
        <f t="shared" si="12"/>
        <v>364</v>
      </c>
      <c r="B435" s="61" t="s">
        <v>196</v>
      </c>
      <c r="C435" s="40" t="s">
        <v>76</v>
      </c>
      <c r="D435" s="94">
        <v>800</v>
      </c>
      <c r="E435" s="9"/>
    </row>
    <row r="436" spans="1:5" s="7" customFormat="1" ht="30">
      <c r="A436" s="64">
        <f t="shared" si="12"/>
        <v>365</v>
      </c>
      <c r="B436" s="61" t="s">
        <v>197</v>
      </c>
      <c r="C436" s="40" t="s">
        <v>76</v>
      </c>
      <c r="D436" s="94">
        <v>300</v>
      </c>
      <c r="E436" s="9"/>
    </row>
    <row r="437" spans="1:5" s="7" customFormat="1" ht="30">
      <c r="A437" s="64">
        <f t="shared" si="12"/>
        <v>366</v>
      </c>
      <c r="B437" s="61" t="s">
        <v>198</v>
      </c>
      <c r="C437" s="40" t="s">
        <v>76</v>
      </c>
      <c r="D437" s="94">
        <v>500</v>
      </c>
      <c r="E437" s="9"/>
    </row>
    <row r="438" spans="1:5" s="7" customFormat="1" ht="15">
      <c r="A438" s="64">
        <f t="shared" si="12"/>
        <v>367</v>
      </c>
      <c r="B438" s="61" t="s">
        <v>199</v>
      </c>
      <c r="C438" s="40" t="s">
        <v>76</v>
      </c>
      <c r="D438" s="94">
        <v>180</v>
      </c>
      <c r="E438" s="9"/>
    </row>
    <row r="439" spans="1:5" s="7" customFormat="1" ht="15">
      <c r="A439" s="64">
        <f t="shared" si="12"/>
        <v>368</v>
      </c>
      <c r="B439" s="61" t="s">
        <v>200</v>
      </c>
      <c r="C439" s="40" t="s">
        <v>76</v>
      </c>
      <c r="D439" s="94">
        <v>240</v>
      </c>
      <c r="E439" s="9"/>
    </row>
    <row r="440" spans="1:5" s="7" customFormat="1" ht="15">
      <c r="A440" s="64">
        <f t="shared" si="12"/>
        <v>369</v>
      </c>
      <c r="B440" s="61" t="s">
        <v>201</v>
      </c>
      <c r="C440" s="40" t="s">
        <v>76</v>
      </c>
      <c r="D440" s="94">
        <v>360</v>
      </c>
      <c r="E440" s="9"/>
    </row>
    <row r="441" spans="1:5" s="7" customFormat="1" ht="30">
      <c r="A441" s="64">
        <f t="shared" si="12"/>
        <v>370</v>
      </c>
      <c r="B441" s="61" t="s">
        <v>202</v>
      </c>
      <c r="C441" s="40" t="s">
        <v>76</v>
      </c>
      <c r="D441" s="94">
        <v>350</v>
      </c>
      <c r="E441" s="9"/>
    </row>
    <row r="442" spans="1:5" s="7" customFormat="1" ht="30">
      <c r="A442" s="64">
        <f t="shared" si="12"/>
        <v>371</v>
      </c>
      <c r="B442" s="61" t="s">
        <v>203</v>
      </c>
      <c r="C442" s="40" t="s">
        <v>76</v>
      </c>
      <c r="D442" s="94">
        <v>550</v>
      </c>
      <c r="E442" s="9"/>
    </row>
    <row r="443" spans="1:5" s="7" customFormat="1" ht="30">
      <c r="A443" s="64">
        <f t="shared" si="12"/>
        <v>372</v>
      </c>
      <c r="B443" s="61" t="s">
        <v>204</v>
      </c>
      <c r="C443" s="40" t="s">
        <v>76</v>
      </c>
      <c r="D443" s="94">
        <v>400</v>
      </c>
      <c r="E443" s="13"/>
    </row>
    <row r="444" spans="1:5" s="7" customFormat="1" ht="30">
      <c r="A444" s="64">
        <f t="shared" si="12"/>
        <v>373</v>
      </c>
      <c r="B444" s="61" t="s">
        <v>205</v>
      </c>
      <c r="C444" s="40" t="s">
        <v>76</v>
      </c>
      <c r="D444" s="94">
        <v>600</v>
      </c>
      <c r="E444" s="13"/>
    </row>
    <row r="445" spans="1:5" s="7" customFormat="1" ht="30">
      <c r="A445" s="64">
        <f t="shared" si="12"/>
        <v>374</v>
      </c>
      <c r="B445" s="61" t="s">
        <v>206</v>
      </c>
      <c r="C445" s="40" t="s">
        <v>76</v>
      </c>
      <c r="D445" s="94">
        <v>900</v>
      </c>
      <c r="E445" s="13"/>
    </row>
    <row r="446" spans="1:5" s="7" customFormat="1" ht="15">
      <c r="A446" s="64">
        <f t="shared" si="12"/>
        <v>375</v>
      </c>
      <c r="B446" s="61" t="s">
        <v>207</v>
      </c>
      <c r="C446" s="40" t="s">
        <v>76</v>
      </c>
      <c r="D446" s="94">
        <v>300</v>
      </c>
      <c r="E446" s="13"/>
    </row>
    <row r="447" spans="1:5" s="7" customFormat="1" ht="15">
      <c r="A447" s="64">
        <f t="shared" si="12"/>
        <v>376</v>
      </c>
      <c r="B447" s="61" t="s">
        <v>208</v>
      </c>
      <c r="C447" s="40" t="s">
        <v>76</v>
      </c>
      <c r="D447" s="94">
        <v>300</v>
      </c>
      <c r="E447" s="13"/>
    </row>
    <row r="448" spans="1:5" s="7" customFormat="1" ht="18.75" customHeight="1">
      <c r="A448" s="64">
        <f t="shared" si="12"/>
        <v>377</v>
      </c>
      <c r="B448" s="61" t="s">
        <v>209</v>
      </c>
      <c r="C448" s="40" t="s">
        <v>76</v>
      </c>
      <c r="D448" s="94">
        <v>1000</v>
      </c>
      <c r="E448" s="13"/>
    </row>
    <row r="449" spans="1:6" s="7" customFormat="1" ht="15">
      <c r="A449" s="64">
        <f t="shared" si="12"/>
        <v>378</v>
      </c>
      <c r="B449" s="61" t="s">
        <v>210</v>
      </c>
      <c r="C449" s="40" t="s">
        <v>76</v>
      </c>
      <c r="D449" s="94">
        <v>800</v>
      </c>
      <c r="E449" s="13"/>
    </row>
    <row r="450" spans="1:6" s="7" customFormat="1" ht="15">
      <c r="A450" s="64">
        <f t="shared" si="12"/>
        <v>379</v>
      </c>
      <c r="B450" s="61" t="s">
        <v>211</v>
      </c>
      <c r="C450" s="40" t="s">
        <v>76</v>
      </c>
      <c r="D450" s="94">
        <v>800</v>
      </c>
      <c r="E450" s="13"/>
      <c r="F450" s="33"/>
    </row>
    <row r="451" spans="1:6" s="7" customFormat="1" ht="15">
      <c r="A451" s="64">
        <f t="shared" si="12"/>
        <v>380</v>
      </c>
      <c r="B451" s="61" t="s">
        <v>212</v>
      </c>
      <c r="C451" s="40" t="s">
        <v>76</v>
      </c>
      <c r="D451" s="94">
        <v>300</v>
      </c>
      <c r="E451" s="13"/>
      <c r="F451" s="33"/>
    </row>
    <row r="452" spans="1:6" s="7" customFormat="1" ht="15">
      <c r="A452" s="64">
        <f t="shared" si="12"/>
        <v>381</v>
      </c>
      <c r="B452" s="61" t="s">
        <v>213</v>
      </c>
      <c r="C452" s="40" t="s">
        <v>76</v>
      </c>
      <c r="D452" s="94">
        <v>500</v>
      </c>
      <c r="E452" s="13"/>
      <c r="F452" s="33"/>
    </row>
    <row r="453" spans="1:6" s="7" customFormat="1" ht="15">
      <c r="A453" s="64">
        <f t="shared" si="12"/>
        <v>382</v>
      </c>
      <c r="B453" s="61" t="s">
        <v>214</v>
      </c>
      <c r="C453" s="40" t="s">
        <v>76</v>
      </c>
      <c r="D453" s="94">
        <v>400</v>
      </c>
      <c r="E453" s="13"/>
      <c r="F453" s="33"/>
    </row>
    <row r="454" spans="1:6" s="7" customFormat="1" ht="15">
      <c r="A454" s="64">
        <f t="shared" si="12"/>
        <v>383</v>
      </c>
      <c r="B454" s="61" t="s">
        <v>215</v>
      </c>
      <c r="C454" s="40" t="s">
        <v>76</v>
      </c>
      <c r="D454" s="94">
        <v>430</v>
      </c>
      <c r="E454" s="13"/>
      <c r="F454" s="33"/>
    </row>
    <row r="455" spans="1:6" s="7" customFormat="1" ht="15">
      <c r="A455" s="64">
        <f t="shared" si="12"/>
        <v>384</v>
      </c>
      <c r="B455" s="61" t="s">
        <v>216</v>
      </c>
      <c r="C455" s="40" t="s">
        <v>76</v>
      </c>
      <c r="D455" s="94">
        <v>250</v>
      </c>
      <c r="E455" s="13"/>
      <c r="F455" s="33"/>
    </row>
    <row r="456" spans="1:6" s="7" customFormat="1" ht="15">
      <c r="A456" s="64">
        <f t="shared" si="12"/>
        <v>385</v>
      </c>
      <c r="B456" s="61" t="s">
        <v>217</v>
      </c>
      <c r="C456" s="40" t="s">
        <v>76</v>
      </c>
      <c r="D456" s="94">
        <v>250</v>
      </c>
      <c r="E456" s="13"/>
      <c r="F456" s="33"/>
    </row>
    <row r="457" spans="1:6" s="7" customFormat="1" ht="15">
      <c r="A457" s="64">
        <f t="shared" si="12"/>
        <v>386</v>
      </c>
      <c r="B457" s="61" t="s">
        <v>218</v>
      </c>
      <c r="C457" s="40" t="s">
        <v>76</v>
      </c>
      <c r="D457" s="94">
        <v>2000</v>
      </c>
      <c r="E457" s="13"/>
      <c r="F457" s="33"/>
    </row>
    <row r="458" spans="1:6" s="7" customFormat="1" ht="15">
      <c r="A458" s="64">
        <f t="shared" si="12"/>
        <v>387</v>
      </c>
      <c r="B458" s="61" t="s">
        <v>219</v>
      </c>
      <c r="C458" s="40" t="s">
        <v>76</v>
      </c>
      <c r="D458" s="94">
        <v>2000</v>
      </c>
      <c r="E458" s="13"/>
      <c r="F458" s="33"/>
    </row>
    <row r="459" spans="1:6" s="7" customFormat="1" ht="15">
      <c r="A459" s="64">
        <f t="shared" si="12"/>
        <v>388</v>
      </c>
      <c r="B459" s="61" t="s">
        <v>220</v>
      </c>
      <c r="C459" s="40" t="s">
        <v>76</v>
      </c>
      <c r="D459" s="94">
        <v>2000</v>
      </c>
      <c r="E459" s="13"/>
      <c r="F459" s="33"/>
    </row>
    <row r="460" spans="1:6" s="7" customFormat="1" ht="15">
      <c r="A460" s="64">
        <f t="shared" si="12"/>
        <v>389</v>
      </c>
      <c r="B460" s="61" t="s">
        <v>221</v>
      </c>
      <c r="C460" s="40" t="s">
        <v>76</v>
      </c>
      <c r="D460" s="94">
        <v>2000</v>
      </c>
      <c r="E460" s="13"/>
      <c r="F460" s="33"/>
    </row>
    <row r="461" spans="1:6" s="7" customFormat="1" ht="15">
      <c r="A461" s="64">
        <f t="shared" si="12"/>
        <v>390</v>
      </c>
      <c r="B461" s="61" t="s">
        <v>222</v>
      </c>
      <c r="C461" s="40" t="s">
        <v>76</v>
      </c>
      <c r="D461" s="94">
        <v>1000</v>
      </c>
      <c r="E461" s="13"/>
      <c r="F461" s="33"/>
    </row>
    <row r="462" spans="1:6" s="7" customFormat="1" ht="15">
      <c r="A462" s="64">
        <f t="shared" si="12"/>
        <v>391</v>
      </c>
      <c r="B462" s="61" t="s">
        <v>223</v>
      </c>
      <c r="C462" s="40" t="s">
        <v>76</v>
      </c>
      <c r="D462" s="94">
        <v>2000</v>
      </c>
      <c r="E462" s="13"/>
      <c r="F462" s="33"/>
    </row>
    <row r="463" spans="1:6" s="7" customFormat="1" ht="15">
      <c r="A463" s="64">
        <f t="shared" si="12"/>
        <v>392</v>
      </c>
      <c r="B463" s="61" t="s">
        <v>224</v>
      </c>
      <c r="C463" s="40" t="s">
        <v>76</v>
      </c>
      <c r="D463" s="94">
        <v>300</v>
      </c>
      <c r="E463" s="13"/>
      <c r="F463" s="33"/>
    </row>
    <row r="464" spans="1:6" s="7" customFormat="1" ht="15">
      <c r="A464" s="64">
        <f t="shared" si="12"/>
        <v>393</v>
      </c>
      <c r="B464" s="61" t="s">
        <v>225</v>
      </c>
      <c r="C464" s="40" t="s">
        <v>76</v>
      </c>
      <c r="D464" s="94">
        <v>3000</v>
      </c>
      <c r="E464" s="13"/>
      <c r="F464" s="33"/>
    </row>
    <row r="465" spans="1:6" s="7" customFormat="1" ht="15">
      <c r="A465" s="64">
        <f t="shared" si="12"/>
        <v>394</v>
      </c>
      <c r="B465" s="61" t="s">
        <v>226</v>
      </c>
      <c r="C465" s="40" t="s">
        <v>76</v>
      </c>
      <c r="D465" s="94">
        <v>3000</v>
      </c>
      <c r="E465" s="13"/>
      <c r="F465" s="33"/>
    </row>
    <row r="466" spans="1:6" s="7" customFormat="1" ht="15">
      <c r="A466" s="138" t="s">
        <v>566</v>
      </c>
      <c r="B466" s="139"/>
      <c r="C466" s="139"/>
      <c r="D466" s="140"/>
      <c r="E466" s="13"/>
      <c r="F466" s="33"/>
    </row>
    <row r="467" spans="1:6" s="7" customFormat="1" ht="15">
      <c r="A467" s="64">
        <f>A465+1</f>
        <v>395</v>
      </c>
      <c r="B467" s="61" t="s">
        <v>227</v>
      </c>
      <c r="C467" s="40" t="s">
        <v>76</v>
      </c>
      <c r="D467" s="94">
        <v>3000</v>
      </c>
      <c r="E467" s="13"/>
      <c r="F467" s="33"/>
    </row>
    <row r="468" spans="1:6" s="7" customFormat="1" ht="15">
      <c r="A468" s="64">
        <f>A467+1</f>
        <v>396</v>
      </c>
      <c r="B468" s="61" t="s">
        <v>228</v>
      </c>
      <c r="C468" s="40" t="s">
        <v>76</v>
      </c>
      <c r="D468" s="94">
        <v>4000</v>
      </c>
      <c r="E468" s="13"/>
      <c r="F468" s="33"/>
    </row>
    <row r="469" spans="1:6" s="7" customFormat="1" ht="15">
      <c r="A469" s="64">
        <f t="shared" ref="A469:A481" si="13">A468+1</f>
        <v>397</v>
      </c>
      <c r="B469" s="61" t="s">
        <v>229</v>
      </c>
      <c r="C469" s="40" t="s">
        <v>76</v>
      </c>
      <c r="D469" s="94">
        <v>1500</v>
      </c>
      <c r="E469" s="13"/>
      <c r="F469" s="33"/>
    </row>
    <row r="470" spans="1:6" s="7" customFormat="1" ht="15">
      <c r="A470" s="64">
        <f t="shared" si="13"/>
        <v>398</v>
      </c>
      <c r="B470" s="61" t="s">
        <v>230</v>
      </c>
      <c r="C470" s="40" t="s">
        <v>76</v>
      </c>
      <c r="D470" s="94">
        <v>1000</v>
      </c>
      <c r="E470" s="13"/>
      <c r="F470" s="33"/>
    </row>
    <row r="471" spans="1:6" s="7" customFormat="1" ht="15">
      <c r="A471" s="78">
        <f t="shared" si="13"/>
        <v>399</v>
      </c>
      <c r="B471" s="73" t="s">
        <v>362</v>
      </c>
      <c r="C471" s="74" t="s">
        <v>11</v>
      </c>
      <c r="D471" s="79">
        <v>700</v>
      </c>
      <c r="E471" s="13"/>
      <c r="F471" s="33"/>
    </row>
    <row r="472" spans="1:6" s="7" customFormat="1" ht="15">
      <c r="A472" s="64">
        <f t="shared" si="13"/>
        <v>400</v>
      </c>
      <c r="B472" s="39" t="s">
        <v>231</v>
      </c>
      <c r="C472" s="40" t="s">
        <v>76</v>
      </c>
      <c r="D472" s="46">
        <v>600</v>
      </c>
      <c r="E472" s="13"/>
      <c r="F472" s="33"/>
    </row>
    <row r="473" spans="1:6" s="7" customFormat="1" ht="15">
      <c r="A473" s="64">
        <f t="shared" si="13"/>
        <v>401</v>
      </c>
      <c r="B473" s="39" t="s">
        <v>232</v>
      </c>
      <c r="C473" s="40" t="s">
        <v>76</v>
      </c>
      <c r="D473" s="46">
        <v>600</v>
      </c>
      <c r="E473" s="13"/>
      <c r="F473" s="33"/>
    </row>
    <row r="474" spans="1:6" s="7" customFormat="1" ht="15">
      <c r="A474" s="64">
        <f t="shared" si="13"/>
        <v>402</v>
      </c>
      <c r="B474" s="39" t="s">
        <v>233</v>
      </c>
      <c r="C474" s="40" t="s">
        <v>76</v>
      </c>
      <c r="D474" s="46">
        <v>600</v>
      </c>
      <c r="E474" s="13"/>
      <c r="F474" s="33"/>
    </row>
    <row r="475" spans="1:6" s="7" customFormat="1" ht="30">
      <c r="A475" s="64">
        <f t="shared" si="13"/>
        <v>403</v>
      </c>
      <c r="B475" s="39" t="s">
        <v>234</v>
      </c>
      <c r="C475" s="40" t="s">
        <v>76</v>
      </c>
      <c r="D475" s="46">
        <v>200</v>
      </c>
      <c r="E475" s="13"/>
      <c r="F475" s="33"/>
    </row>
    <row r="476" spans="1:6" s="7" customFormat="1" ht="30">
      <c r="A476" s="64">
        <f t="shared" si="13"/>
        <v>404</v>
      </c>
      <c r="B476" s="39" t="s">
        <v>235</v>
      </c>
      <c r="C476" s="40" t="s">
        <v>76</v>
      </c>
      <c r="D476" s="46">
        <v>300</v>
      </c>
      <c r="E476" s="13"/>
      <c r="F476" s="33"/>
    </row>
    <row r="477" spans="1:6" s="7" customFormat="1" ht="30">
      <c r="A477" s="64">
        <f t="shared" si="13"/>
        <v>405</v>
      </c>
      <c r="B477" s="39" t="s">
        <v>236</v>
      </c>
      <c r="C477" s="40" t="s">
        <v>76</v>
      </c>
      <c r="D477" s="46">
        <v>500</v>
      </c>
      <c r="E477" s="13"/>
      <c r="F477" s="33"/>
    </row>
    <row r="478" spans="1:6" s="7" customFormat="1" ht="30">
      <c r="A478" s="64">
        <f t="shared" si="13"/>
        <v>406</v>
      </c>
      <c r="B478" s="39" t="s">
        <v>237</v>
      </c>
      <c r="C478" s="40" t="s">
        <v>76</v>
      </c>
      <c r="D478" s="46">
        <v>1000</v>
      </c>
      <c r="E478" s="13"/>
      <c r="F478" s="33"/>
    </row>
    <row r="479" spans="1:6" s="7" customFormat="1" ht="15">
      <c r="A479" s="64">
        <f t="shared" si="13"/>
        <v>407</v>
      </c>
      <c r="B479" s="39" t="s">
        <v>363</v>
      </c>
      <c r="C479" s="40" t="s">
        <v>76</v>
      </c>
      <c r="D479" s="46">
        <v>1000</v>
      </c>
      <c r="E479" s="13"/>
      <c r="F479" s="33"/>
    </row>
    <row r="480" spans="1:6" s="7" customFormat="1" ht="15">
      <c r="A480" s="64">
        <f t="shared" si="13"/>
        <v>408</v>
      </c>
      <c r="B480" s="39" t="s">
        <v>238</v>
      </c>
      <c r="C480" s="40" t="s">
        <v>76</v>
      </c>
      <c r="D480" s="46">
        <v>2000</v>
      </c>
      <c r="E480" s="13"/>
      <c r="F480" s="33"/>
    </row>
    <row r="481" spans="1:6" s="7" customFormat="1" ht="15">
      <c r="A481" s="64">
        <f t="shared" si="13"/>
        <v>409</v>
      </c>
      <c r="B481" s="39" t="s">
        <v>364</v>
      </c>
      <c r="C481" s="40" t="s">
        <v>76</v>
      </c>
      <c r="D481" s="46">
        <v>2000</v>
      </c>
      <c r="E481" s="13"/>
      <c r="F481" s="33"/>
    </row>
    <row r="482" spans="1:6" s="7" customFormat="1" ht="19.5">
      <c r="A482" s="141" t="s">
        <v>366</v>
      </c>
      <c r="B482" s="142"/>
      <c r="C482" s="142"/>
      <c r="D482" s="143"/>
      <c r="E482" s="13"/>
      <c r="F482" s="33"/>
    </row>
    <row r="483" spans="1:6" s="7" customFormat="1" ht="15.75">
      <c r="A483" s="126" t="s">
        <v>436</v>
      </c>
      <c r="B483" s="127"/>
      <c r="C483" s="127"/>
      <c r="D483" s="128"/>
      <c r="E483" s="13"/>
      <c r="F483" s="33"/>
    </row>
    <row r="484" spans="1:6" s="7" customFormat="1" ht="30">
      <c r="A484" s="64">
        <f>A481+1</f>
        <v>410</v>
      </c>
      <c r="B484" s="89" t="s">
        <v>367</v>
      </c>
      <c r="C484" s="60" t="s">
        <v>374</v>
      </c>
      <c r="D484" s="47">
        <v>1500</v>
      </c>
      <c r="E484" s="13"/>
      <c r="F484" s="33"/>
    </row>
    <row r="485" spans="1:6" s="7" customFormat="1" ht="30">
      <c r="A485" s="64">
        <f>A484+1</f>
        <v>411</v>
      </c>
      <c r="B485" s="89" t="s">
        <v>367</v>
      </c>
      <c r="C485" s="60" t="s">
        <v>375</v>
      </c>
      <c r="D485" s="47">
        <v>6000</v>
      </c>
      <c r="E485" s="13"/>
      <c r="F485" s="33"/>
    </row>
    <row r="486" spans="1:6" s="7" customFormat="1" ht="30">
      <c r="A486" s="64">
        <f t="shared" ref="A486:A491" si="14">A485+1</f>
        <v>412</v>
      </c>
      <c r="B486" s="89" t="s">
        <v>369</v>
      </c>
      <c r="C486" s="60" t="s">
        <v>370</v>
      </c>
      <c r="D486" s="47">
        <v>1800</v>
      </c>
      <c r="E486" s="13"/>
      <c r="F486" s="33"/>
    </row>
    <row r="487" spans="1:6" s="7" customFormat="1" ht="15.75" customHeight="1">
      <c r="A487" s="64">
        <f t="shared" si="14"/>
        <v>413</v>
      </c>
      <c r="B487" s="89" t="s">
        <v>369</v>
      </c>
      <c r="C487" s="60" t="s">
        <v>376</v>
      </c>
      <c r="D487" s="47">
        <v>6120</v>
      </c>
      <c r="E487" s="13"/>
    </row>
    <row r="488" spans="1:6" s="7" customFormat="1" ht="14.25" customHeight="1">
      <c r="A488" s="64">
        <f t="shared" si="14"/>
        <v>414</v>
      </c>
      <c r="B488" s="89" t="s">
        <v>372</v>
      </c>
      <c r="C488" s="60" t="s">
        <v>368</v>
      </c>
      <c r="D488" s="47">
        <v>3500</v>
      </c>
      <c r="E488" s="13"/>
    </row>
    <row r="489" spans="1:6" s="7" customFormat="1" ht="30">
      <c r="A489" s="64">
        <f t="shared" si="14"/>
        <v>415</v>
      </c>
      <c r="B489" s="89" t="s">
        <v>372</v>
      </c>
      <c r="C489" s="60" t="s">
        <v>377</v>
      </c>
      <c r="D489" s="47">
        <v>8900</v>
      </c>
      <c r="E489" s="13"/>
    </row>
    <row r="490" spans="1:6" s="7" customFormat="1" ht="30">
      <c r="A490" s="64">
        <f t="shared" si="14"/>
        <v>416</v>
      </c>
      <c r="B490" s="89" t="s">
        <v>371</v>
      </c>
      <c r="C490" s="60" t="s">
        <v>373</v>
      </c>
      <c r="D490" s="46">
        <v>3000</v>
      </c>
      <c r="E490" s="13"/>
    </row>
    <row r="491" spans="1:6" s="7" customFormat="1" ht="30">
      <c r="A491" s="64">
        <f t="shared" si="14"/>
        <v>417</v>
      </c>
      <c r="B491" s="89" t="s">
        <v>371</v>
      </c>
      <c r="C491" s="60" t="s">
        <v>377</v>
      </c>
      <c r="D491" s="46">
        <v>7700</v>
      </c>
      <c r="E491" s="13"/>
    </row>
    <row r="492" spans="1:6" s="7" customFormat="1" ht="19.5">
      <c r="A492" s="110" t="s">
        <v>378</v>
      </c>
      <c r="B492" s="111"/>
      <c r="C492" s="111"/>
      <c r="D492" s="112"/>
      <c r="E492" s="13"/>
    </row>
    <row r="493" spans="1:6" s="7" customFormat="1" ht="45">
      <c r="A493" s="52"/>
      <c r="B493" s="90" t="s">
        <v>435</v>
      </c>
      <c r="C493" s="80"/>
      <c r="D493" s="59"/>
      <c r="E493" s="13"/>
    </row>
    <row r="494" spans="1:6" s="7" customFormat="1" ht="15">
      <c r="A494" s="52">
        <f>A491+1</f>
        <v>418</v>
      </c>
      <c r="B494" s="91" t="s">
        <v>379</v>
      </c>
      <c r="C494" s="60" t="s">
        <v>415</v>
      </c>
      <c r="D494" s="46">
        <v>800</v>
      </c>
      <c r="E494" s="13"/>
    </row>
    <row r="495" spans="1:6" s="7" customFormat="1" ht="15">
      <c r="A495" s="52">
        <f t="shared" ref="A495:A500" si="15">A494+1</f>
        <v>419</v>
      </c>
      <c r="B495" s="91" t="s">
        <v>380</v>
      </c>
      <c r="C495" s="60" t="s">
        <v>414</v>
      </c>
      <c r="D495" s="46">
        <v>400</v>
      </c>
      <c r="E495" s="13"/>
      <c r="F495" s="33"/>
    </row>
    <row r="496" spans="1:6" s="7" customFormat="1" ht="15">
      <c r="A496" s="52">
        <f t="shared" si="15"/>
        <v>420</v>
      </c>
      <c r="B496" s="91" t="s">
        <v>381</v>
      </c>
      <c r="C496" s="60" t="s">
        <v>419</v>
      </c>
      <c r="D496" s="46">
        <v>600</v>
      </c>
      <c r="E496" s="13"/>
      <c r="F496" s="33"/>
    </row>
    <row r="497" spans="1:6" s="7" customFormat="1" ht="15">
      <c r="A497" s="52">
        <f t="shared" si="15"/>
        <v>421</v>
      </c>
      <c r="B497" s="91" t="s">
        <v>382</v>
      </c>
      <c r="C497" s="60" t="s">
        <v>431</v>
      </c>
      <c r="D497" s="46">
        <v>1000</v>
      </c>
      <c r="E497" s="13"/>
      <c r="F497" s="33"/>
    </row>
    <row r="498" spans="1:6" s="7" customFormat="1" ht="15">
      <c r="A498" s="52">
        <f t="shared" si="15"/>
        <v>422</v>
      </c>
      <c r="B498" s="91" t="s">
        <v>383</v>
      </c>
      <c r="C498" s="60" t="s">
        <v>431</v>
      </c>
      <c r="D498" s="46">
        <v>1000</v>
      </c>
      <c r="E498" s="13"/>
    </row>
    <row r="499" spans="1:6" s="7" customFormat="1" ht="15">
      <c r="A499" s="52">
        <f t="shared" si="15"/>
        <v>423</v>
      </c>
      <c r="B499" s="91" t="s">
        <v>384</v>
      </c>
      <c r="C499" s="60" t="s">
        <v>414</v>
      </c>
      <c r="D499" s="46">
        <v>500</v>
      </c>
      <c r="E499" s="13"/>
    </row>
    <row r="500" spans="1:6" s="7" customFormat="1" ht="15">
      <c r="A500" s="52">
        <f t="shared" si="15"/>
        <v>424</v>
      </c>
      <c r="B500" s="91" t="s">
        <v>385</v>
      </c>
      <c r="C500" s="60" t="s">
        <v>415</v>
      </c>
      <c r="D500" s="46">
        <v>800</v>
      </c>
      <c r="E500" s="13"/>
    </row>
    <row r="501" spans="1:6" s="7" customFormat="1" ht="15">
      <c r="A501" s="52"/>
      <c r="B501" s="90" t="s">
        <v>386</v>
      </c>
      <c r="C501" s="60"/>
      <c r="D501" s="46"/>
      <c r="E501" s="13"/>
    </row>
    <row r="502" spans="1:6" s="7" customFormat="1" ht="15">
      <c r="A502" s="52">
        <f>A500+1</f>
        <v>425</v>
      </c>
      <c r="B502" s="91" t="s">
        <v>379</v>
      </c>
      <c r="C502" s="60" t="s">
        <v>415</v>
      </c>
      <c r="D502" s="46">
        <v>800</v>
      </c>
      <c r="E502" s="13"/>
    </row>
    <row r="503" spans="1:6" s="7" customFormat="1" ht="15">
      <c r="A503" s="52">
        <f t="shared" ref="A503:A508" si="16">A502+1</f>
        <v>426</v>
      </c>
      <c r="B503" s="91" t="s">
        <v>380</v>
      </c>
      <c r="C503" s="60" t="s">
        <v>414</v>
      </c>
      <c r="D503" s="46">
        <v>400</v>
      </c>
      <c r="E503" s="13"/>
    </row>
    <row r="504" spans="1:6" s="7" customFormat="1" ht="15">
      <c r="A504" s="52">
        <f t="shared" si="16"/>
        <v>427</v>
      </c>
      <c r="B504" s="91" t="s">
        <v>381</v>
      </c>
      <c r="C504" s="60" t="s">
        <v>419</v>
      </c>
      <c r="D504" s="46">
        <v>600</v>
      </c>
      <c r="E504" s="13"/>
    </row>
    <row r="505" spans="1:6" s="7" customFormat="1" ht="15">
      <c r="A505" s="52">
        <f t="shared" si="16"/>
        <v>428</v>
      </c>
      <c r="B505" s="91" t="s">
        <v>382</v>
      </c>
      <c r="C505" s="60" t="s">
        <v>431</v>
      </c>
      <c r="D505" s="46">
        <v>1000</v>
      </c>
      <c r="E505" s="13"/>
    </row>
    <row r="506" spans="1:6" s="31" customFormat="1" ht="15.75">
      <c r="A506" s="52">
        <f t="shared" si="16"/>
        <v>429</v>
      </c>
      <c r="B506" s="91" t="s">
        <v>383</v>
      </c>
      <c r="C506" s="60" t="s">
        <v>431</v>
      </c>
      <c r="D506" s="46">
        <v>1000</v>
      </c>
      <c r="E506" s="30"/>
    </row>
    <row r="507" spans="1:6" s="31" customFormat="1" ht="15.75">
      <c r="A507" s="52">
        <f t="shared" si="16"/>
        <v>430</v>
      </c>
      <c r="B507" s="91" t="s">
        <v>384</v>
      </c>
      <c r="C507" s="60" t="s">
        <v>414</v>
      </c>
      <c r="D507" s="46">
        <v>500</v>
      </c>
      <c r="E507" s="30"/>
    </row>
    <row r="508" spans="1:6" s="32" customFormat="1" ht="15">
      <c r="A508" s="52">
        <f t="shared" si="16"/>
        <v>431</v>
      </c>
      <c r="B508" s="91" t="s">
        <v>385</v>
      </c>
      <c r="C508" s="60" t="s">
        <v>415</v>
      </c>
      <c r="D508" s="46">
        <v>800</v>
      </c>
    </row>
    <row r="509" spans="1:6" s="32" customFormat="1" ht="63">
      <c r="A509" s="52"/>
      <c r="B509" s="81" t="s">
        <v>434</v>
      </c>
      <c r="C509" s="80"/>
      <c r="D509" s="59"/>
    </row>
    <row r="510" spans="1:6" s="32" customFormat="1" ht="15">
      <c r="A510" s="52">
        <f>A508+1</f>
        <v>432</v>
      </c>
      <c r="B510" s="91" t="s">
        <v>387</v>
      </c>
      <c r="C510" s="60" t="s">
        <v>432</v>
      </c>
      <c r="D510" s="46">
        <v>250</v>
      </c>
    </row>
    <row r="511" spans="1:6" s="32" customFormat="1" ht="15">
      <c r="A511" s="52">
        <f>A510+1</f>
        <v>433</v>
      </c>
      <c r="B511" s="91" t="s">
        <v>388</v>
      </c>
      <c r="C511" s="60" t="s">
        <v>432</v>
      </c>
      <c r="D511" s="46">
        <v>250</v>
      </c>
    </row>
    <row r="512" spans="1:6" ht="15">
      <c r="A512" s="52">
        <f t="shared" ref="A512:A523" si="17">A511+1</f>
        <v>434</v>
      </c>
      <c r="B512" s="91" t="s">
        <v>389</v>
      </c>
      <c r="C512" s="60" t="s">
        <v>432</v>
      </c>
      <c r="D512" s="46">
        <v>250</v>
      </c>
    </row>
    <row r="513" spans="1:5" s="7" customFormat="1" ht="15">
      <c r="A513" s="52">
        <f t="shared" si="17"/>
        <v>435</v>
      </c>
      <c r="B513" s="91" t="s">
        <v>390</v>
      </c>
      <c r="C513" s="60" t="s">
        <v>415</v>
      </c>
      <c r="D513" s="46">
        <v>750</v>
      </c>
      <c r="E513" s="13"/>
    </row>
    <row r="514" spans="1:5" ht="15">
      <c r="A514" s="52">
        <f t="shared" si="17"/>
        <v>436</v>
      </c>
      <c r="B514" s="91" t="s">
        <v>391</v>
      </c>
      <c r="C514" s="60" t="s">
        <v>419</v>
      </c>
      <c r="D514" s="46">
        <v>500</v>
      </c>
    </row>
    <row r="515" spans="1:5" ht="15">
      <c r="A515" s="52">
        <f t="shared" si="17"/>
        <v>437</v>
      </c>
      <c r="B515" s="91" t="s">
        <v>392</v>
      </c>
      <c r="C515" s="60" t="s">
        <v>419</v>
      </c>
      <c r="D515" s="46">
        <v>500</v>
      </c>
    </row>
    <row r="516" spans="1:5" ht="15">
      <c r="A516" s="52">
        <f t="shared" si="17"/>
        <v>438</v>
      </c>
      <c r="B516" s="91" t="s">
        <v>379</v>
      </c>
      <c r="C516" s="60" t="s">
        <v>415</v>
      </c>
      <c r="D516" s="46">
        <v>750</v>
      </c>
    </row>
    <row r="517" spans="1:5" ht="15">
      <c r="A517" s="52">
        <f t="shared" si="17"/>
        <v>439</v>
      </c>
      <c r="B517" s="91" t="s">
        <v>397</v>
      </c>
      <c r="C517" s="60" t="s">
        <v>414</v>
      </c>
      <c r="D517" s="46">
        <v>350</v>
      </c>
    </row>
    <row r="518" spans="1:5" ht="15">
      <c r="A518" s="52">
        <f t="shared" si="17"/>
        <v>440</v>
      </c>
      <c r="B518" s="91" t="s">
        <v>381</v>
      </c>
      <c r="C518" s="60" t="s">
        <v>419</v>
      </c>
      <c r="D518" s="46">
        <v>500</v>
      </c>
    </row>
    <row r="519" spans="1:5" ht="15">
      <c r="A519" s="52">
        <f t="shared" si="17"/>
        <v>441</v>
      </c>
      <c r="B519" s="91" t="s">
        <v>393</v>
      </c>
      <c r="C519" s="60" t="s">
        <v>431</v>
      </c>
      <c r="D519" s="46">
        <v>1000</v>
      </c>
    </row>
    <row r="520" spans="1:5" ht="15">
      <c r="A520" s="52">
        <f t="shared" si="17"/>
        <v>442</v>
      </c>
      <c r="B520" s="91" t="s">
        <v>394</v>
      </c>
      <c r="C520" s="60" t="s">
        <v>431</v>
      </c>
      <c r="D520" s="46">
        <v>1000</v>
      </c>
    </row>
    <row r="521" spans="1:5" ht="15">
      <c r="A521" s="52">
        <f t="shared" si="17"/>
        <v>443</v>
      </c>
      <c r="B521" s="91" t="s">
        <v>395</v>
      </c>
      <c r="C521" s="60" t="s">
        <v>419</v>
      </c>
      <c r="D521" s="46">
        <v>500</v>
      </c>
    </row>
    <row r="522" spans="1:5" ht="15">
      <c r="A522" s="52">
        <f t="shared" si="17"/>
        <v>444</v>
      </c>
      <c r="B522" s="91" t="s">
        <v>396</v>
      </c>
      <c r="C522" s="60" t="s">
        <v>419</v>
      </c>
      <c r="D522" s="46">
        <v>500</v>
      </c>
    </row>
    <row r="523" spans="1:5" ht="15">
      <c r="A523" s="52">
        <f t="shared" si="17"/>
        <v>445</v>
      </c>
      <c r="B523" s="92" t="s">
        <v>385</v>
      </c>
      <c r="C523" s="60" t="s">
        <v>415</v>
      </c>
      <c r="D523" s="46">
        <v>750</v>
      </c>
    </row>
    <row r="524" spans="1:5" ht="15">
      <c r="A524" s="52"/>
      <c r="B524" s="92"/>
      <c r="C524" s="60"/>
      <c r="D524" s="59"/>
    </row>
    <row r="525" spans="1:5" ht="15.75">
      <c r="A525" s="104" t="s">
        <v>410</v>
      </c>
      <c r="B525" s="105"/>
      <c r="C525" s="105"/>
      <c r="D525" s="106"/>
    </row>
    <row r="526" spans="1:5" ht="15">
      <c r="A526" s="52">
        <f>A523+1</f>
        <v>446</v>
      </c>
      <c r="B526" s="39" t="s">
        <v>411</v>
      </c>
      <c r="C526" s="60" t="s">
        <v>414</v>
      </c>
      <c r="D526" s="46">
        <v>250</v>
      </c>
    </row>
    <row r="527" spans="1:5" ht="30">
      <c r="A527" s="52">
        <f t="shared" ref="A527:A532" si="18">A526+1</f>
        <v>447</v>
      </c>
      <c r="B527" s="39" t="s">
        <v>398</v>
      </c>
      <c r="C527" s="60" t="s">
        <v>415</v>
      </c>
      <c r="D527" s="46">
        <v>500</v>
      </c>
    </row>
    <row r="528" spans="1:5" ht="15">
      <c r="A528" s="52">
        <f t="shared" si="18"/>
        <v>448</v>
      </c>
      <c r="B528" s="39" t="s">
        <v>399</v>
      </c>
      <c r="C528" s="60" t="s">
        <v>416</v>
      </c>
      <c r="D528" s="46">
        <v>1200</v>
      </c>
    </row>
    <row r="529" spans="1:4" ht="30">
      <c r="A529" s="52">
        <f t="shared" si="18"/>
        <v>449</v>
      </c>
      <c r="B529" s="39" t="s">
        <v>400</v>
      </c>
      <c r="C529" s="60" t="s">
        <v>415</v>
      </c>
      <c r="D529" s="46">
        <v>500</v>
      </c>
    </row>
    <row r="530" spans="1:4" ht="15">
      <c r="A530" s="52">
        <f t="shared" si="18"/>
        <v>450</v>
      </c>
      <c r="B530" s="39" t="s">
        <v>401</v>
      </c>
      <c r="C530" s="60" t="s">
        <v>416</v>
      </c>
      <c r="D530" s="46">
        <v>1200</v>
      </c>
    </row>
    <row r="531" spans="1:4" ht="15">
      <c r="A531" s="52">
        <f t="shared" si="18"/>
        <v>451</v>
      </c>
      <c r="B531" s="39" t="s">
        <v>439</v>
      </c>
      <c r="C531" s="60" t="s">
        <v>413</v>
      </c>
      <c r="D531" s="46">
        <v>200</v>
      </c>
    </row>
    <row r="532" spans="1:4" ht="15">
      <c r="A532" s="52">
        <f t="shared" si="18"/>
        <v>452</v>
      </c>
      <c r="B532" s="39" t="s">
        <v>424</v>
      </c>
      <c r="C532" s="40" t="s">
        <v>429</v>
      </c>
      <c r="D532" s="46">
        <v>470</v>
      </c>
    </row>
    <row r="533" spans="1:4" ht="15.75">
      <c r="A533" s="104" t="s">
        <v>437</v>
      </c>
      <c r="B533" s="105"/>
      <c r="C533" s="105"/>
      <c r="D533" s="106"/>
    </row>
    <row r="534" spans="1:4" ht="15">
      <c r="A534" s="52">
        <f>A532+1</f>
        <v>453</v>
      </c>
      <c r="B534" s="39" t="s">
        <v>402</v>
      </c>
      <c r="C534" s="60" t="s">
        <v>419</v>
      </c>
      <c r="D534" s="46">
        <v>600</v>
      </c>
    </row>
    <row r="535" spans="1:4" ht="15">
      <c r="A535" s="52">
        <f>A534+1</f>
        <v>454</v>
      </c>
      <c r="B535" s="39" t="s">
        <v>403</v>
      </c>
      <c r="C535" s="60" t="s">
        <v>419</v>
      </c>
      <c r="D535" s="46">
        <v>250</v>
      </c>
    </row>
    <row r="536" spans="1:4" ht="15">
      <c r="A536" s="52">
        <f t="shared" ref="A536:A542" si="19">A535+1</f>
        <v>455</v>
      </c>
      <c r="B536" s="39" t="s">
        <v>404</v>
      </c>
      <c r="C536" s="60" t="s">
        <v>419</v>
      </c>
      <c r="D536" s="46">
        <v>250</v>
      </c>
    </row>
    <row r="537" spans="1:4" ht="15">
      <c r="A537" s="52">
        <f t="shared" si="19"/>
        <v>456</v>
      </c>
      <c r="B537" s="39" t="s">
        <v>405</v>
      </c>
      <c r="C537" s="60" t="s">
        <v>419</v>
      </c>
      <c r="D537" s="46">
        <v>350</v>
      </c>
    </row>
    <row r="538" spans="1:4" ht="15">
      <c r="A538" s="52">
        <f t="shared" si="19"/>
        <v>457</v>
      </c>
      <c r="B538" s="39" t="s">
        <v>438</v>
      </c>
      <c r="C538" s="60" t="s">
        <v>419</v>
      </c>
      <c r="D538" s="46">
        <v>450</v>
      </c>
    </row>
    <row r="539" spans="1:4" ht="15">
      <c r="A539" s="52">
        <f t="shared" si="19"/>
        <v>458</v>
      </c>
      <c r="B539" s="39" t="s">
        <v>406</v>
      </c>
      <c r="C539" s="60" t="s">
        <v>415</v>
      </c>
      <c r="D539" s="46">
        <v>250</v>
      </c>
    </row>
    <row r="540" spans="1:4" ht="15">
      <c r="A540" s="52">
        <f t="shared" si="19"/>
        <v>459</v>
      </c>
      <c r="B540" s="39" t="s">
        <v>407</v>
      </c>
      <c r="C540" s="60" t="s">
        <v>420</v>
      </c>
      <c r="D540" s="46">
        <v>120</v>
      </c>
    </row>
    <row r="541" spans="1:4" ht="15">
      <c r="A541" s="52">
        <f t="shared" si="19"/>
        <v>460</v>
      </c>
      <c r="B541" s="39" t="s">
        <v>408</v>
      </c>
      <c r="C541" s="60" t="s">
        <v>419</v>
      </c>
      <c r="D541" s="46">
        <v>1000</v>
      </c>
    </row>
    <row r="542" spans="1:4" ht="15">
      <c r="A542" s="52">
        <f t="shared" si="19"/>
        <v>461</v>
      </c>
      <c r="B542" s="39" t="s">
        <v>417</v>
      </c>
      <c r="C542" s="60" t="s">
        <v>419</v>
      </c>
      <c r="D542" s="46">
        <v>450</v>
      </c>
    </row>
    <row r="543" spans="1:4" ht="15">
      <c r="A543" s="52">
        <f>A542+1</f>
        <v>462</v>
      </c>
      <c r="B543" s="39" t="s">
        <v>418</v>
      </c>
      <c r="C543" s="60" t="s">
        <v>421</v>
      </c>
      <c r="D543" s="93" t="s">
        <v>422</v>
      </c>
    </row>
    <row r="544" spans="1:4" ht="15">
      <c r="A544" s="107" t="s">
        <v>423</v>
      </c>
      <c r="B544" s="108"/>
      <c r="C544" s="108"/>
      <c r="D544" s="109"/>
    </row>
    <row r="545" spans="1:4" ht="15">
      <c r="A545" s="52">
        <f>A543+1</f>
        <v>463</v>
      </c>
      <c r="B545" s="39" t="s">
        <v>425</v>
      </c>
      <c r="C545" s="40" t="s">
        <v>430</v>
      </c>
      <c r="D545" s="46">
        <v>100</v>
      </c>
    </row>
    <row r="546" spans="1:4" ht="15">
      <c r="A546" s="52">
        <f>A545+1</f>
        <v>464</v>
      </c>
      <c r="B546" s="39" t="s">
        <v>426</v>
      </c>
      <c r="C546" s="40" t="s">
        <v>430</v>
      </c>
      <c r="D546" s="46">
        <v>200</v>
      </c>
    </row>
    <row r="547" spans="1:4" ht="15">
      <c r="A547" s="52">
        <f>A546+1</f>
        <v>465</v>
      </c>
      <c r="B547" s="39" t="s">
        <v>427</v>
      </c>
      <c r="C547" s="40" t="s">
        <v>430</v>
      </c>
      <c r="D547" s="46">
        <v>250</v>
      </c>
    </row>
    <row r="548" spans="1:4" ht="15.75" thickBot="1">
      <c r="A548" s="95">
        <f>A547+1</f>
        <v>466</v>
      </c>
      <c r="B548" s="68" t="s">
        <v>428</v>
      </c>
      <c r="C548" s="65" t="s">
        <v>430</v>
      </c>
      <c r="D548" s="53">
        <v>550</v>
      </c>
    </row>
    <row r="549" spans="1:4" ht="15">
      <c r="A549" s="22"/>
      <c r="B549" s="14"/>
      <c r="C549" s="23"/>
      <c r="D549" s="24"/>
    </row>
    <row r="550" spans="1:4" ht="15.75">
      <c r="A550" s="27"/>
      <c r="B550" s="26" t="s">
        <v>343</v>
      </c>
      <c r="C550" s="28" t="s">
        <v>344</v>
      </c>
      <c r="D550" s="29"/>
    </row>
    <row r="551" spans="1:4" ht="15.75">
      <c r="A551" s="27"/>
      <c r="B551" s="26"/>
      <c r="C551" s="28"/>
      <c r="D551" s="29"/>
    </row>
    <row r="552" spans="1:4" ht="15.75">
      <c r="A552" s="25"/>
      <c r="B552" s="31" t="s">
        <v>345</v>
      </c>
      <c r="C552" s="31" t="s">
        <v>567</v>
      </c>
      <c r="D552" s="32"/>
    </row>
    <row r="553" spans="1:4" ht="15.75">
      <c r="A553" s="32"/>
      <c r="B553" s="31"/>
      <c r="C553" s="31"/>
      <c r="D553" s="32"/>
    </row>
    <row r="554" spans="1:4" ht="15.75">
      <c r="A554" s="32"/>
      <c r="B554" s="31" t="s">
        <v>346</v>
      </c>
      <c r="C554" s="31" t="s">
        <v>568</v>
      </c>
      <c r="D554" s="32"/>
    </row>
    <row r="555" spans="1:4" ht="15.75">
      <c r="A555" s="32"/>
      <c r="B555" s="31"/>
      <c r="C555" s="31"/>
      <c r="D555" s="32"/>
    </row>
    <row r="556" spans="1:4">
      <c r="B556" s="7"/>
      <c r="C556" s="7"/>
    </row>
    <row r="557" spans="1:4" ht="15">
      <c r="A557" s="22"/>
      <c r="B557" s="14"/>
      <c r="C557" s="23"/>
      <c r="D557" s="24"/>
    </row>
  </sheetData>
  <mergeCells count="63">
    <mergeCell ref="A123:A126"/>
    <mergeCell ref="A128:A130"/>
    <mergeCell ref="A131:A134"/>
    <mergeCell ref="A135:A138"/>
    <mergeCell ref="A139:A142"/>
    <mergeCell ref="A288:D288"/>
    <mergeCell ref="A290:D290"/>
    <mergeCell ref="A307:D307"/>
    <mergeCell ref="A143:A145"/>
    <mergeCell ref="A147:A150"/>
    <mergeCell ref="A151:A154"/>
    <mergeCell ref="A155:A158"/>
    <mergeCell ref="A164:A167"/>
    <mergeCell ref="A176:A182"/>
    <mergeCell ref="A183:A189"/>
    <mergeCell ref="A190:A193"/>
    <mergeCell ref="A219:D219"/>
    <mergeCell ref="A203:A205"/>
    <mergeCell ref="A311:D311"/>
    <mergeCell ref="A313:D313"/>
    <mergeCell ref="A316:D316"/>
    <mergeCell ref="A466:D466"/>
    <mergeCell ref="A482:D482"/>
    <mergeCell ref="A322:D322"/>
    <mergeCell ref="A325:D325"/>
    <mergeCell ref="A355:D355"/>
    <mergeCell ref="A416:D416"/>
    <mergeCell ref="B353:D353"/>
    <mergeCell ref="A72:D72"/>
    <mergeCell ref="A120:D120"/>
    <mergeCell ref="A73:D73"/>
    <mergeCell ref="A74:D74"/>
    <mergeCell ref="A86:D86"/>
    <mergeCell ref="A88:D88"/>
    <mergeCell ref="A91:D91"/>
    <mergeCell ref="A94:D94"/>
    <mergeCell ref="A116:D116"/>
    <mergeCell ref="A118:D118"/>
    <mergeCell ref="A29:D29"/>
    <mergeCell ref="A36:D36"/>
    <mergeCell ref="A67:D67"/>
    <mergeCell ref="A68:D68"/>
    <mergeCell ref="A69:D69"/>
    <mergeCell ref="A2:D2"/>
    <mergeCell ref="A10:D10"/>
    <mergeCell ref="A17:D17"/>
    <mergeCell ref="A22:D22"/>
    <mergeCell ref="A26:D26"/>
    <mergeCell ref="A533:D533"/>
    <mergeCell ref="A525:D525"/>
    <mergeCell ref="A544:D544"/>
    <mergeCell ref="A492:D492"/>
    <mergeCell ref="A293:D293"/>
    <mergeCell ref="A194:D194"/>
    <mergeCell ref="A196:D196"/>
    <mergeCell ref="A211:D211"/>
    <mergeCell ref="A261:D261"/>
    <mergeCell ref="A255:D255"/>
    <mergeCell ref="A231:D231"/>
    <mergeCell ref="A309:D309"/>
    <mergeCell ref="A168:A171"/>
    <mergeCell ref="A172:A175"/>
    <mergeCell ref="A483:D483"/>
  </mergeCells>
  <pageMargins left="0.34" right="0.36" top="0.45" bottom="0.19685039370078741" header="0" footer="0"/>
  <pageSetup paperSize="9" scale="96" orientation="portrait" useFirstPageNumber="1" r:id="rId1"/>
  <headerFooter>
    <oddFooter>&amp;R&amp;"Arial,обычный"&amp;9&amp;P</oddFooter>
  </headerFooter>
  <rowBreaks count="12" manualBreakCount="12">
    <brk id="47" max="3" man="1"/>
    <brk id="95" max="3" man="1"/>
    <brk id="140" max="3" man="1"/>
    <brk id="185" max="3" man="1"/>
    <brk id="223" max="3" man="1"/>
    <brk id="264" max="3" man="1"/>
    <brk id="306" max="3" man="1"/>
    <brk id="352" max="3" man="1"/>
    <brk id="407" max="3" man="1"/>
    <brk id="453" max="3" man="1"/>
    <brk id="491" max="3" man="1"/>
    <brk id="537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 01.04.2016г  без изменений</vt:lpstr>
      <vt:lpstr>'с 01.04.2016г  без изменений'!Область_печати</vt:lpstr>
    </vt:vector>
  </TitlesOfParts>
  <Company>МУП "Санаторий "Дальняя Дача"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КосолаповаФГ</dc:creator>
  <cp:lastModifiedBy>Владимирова</cp:lastModifiedBy>
  <cp:lastPrinted>2016-12-29T06:53:13Z</cp:lastPrinted>
  <dcterms:created xsi:type="dcterms:W3CDTF">2016-03-17T03:33:00Z</dcterms:created>
  <dcterms:modified xsi:type="dcterms:W3CDTF">2017-06-29T07:58:11Z</dcterms:modified>
</cp:coreProperties>
</file>